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Consignes" sheetId="1" state="visible" r:id="rId2"/>
    <sheet name="PDF" sheetId="2" state="visible" r:id="rId3"/>
    <sheet name="A calculer" sheetId="3" state="visible" r:id="rId4"/>
    <sheet name="Ex corrigé" sheetId="4" state="visible" r:id="rId5"/>
    <sheet name="CorrigéPDF" sheetId="5" state="visible" r:id="rId6"/>
  </sheets>
  <definedNames>
    <definedName function="false" hidden="false" name="_PDF" vbProcedure="false">PDF!$A$1:$H$40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<sst xmlns="http://schemas.openxmlformats.org/spreadsheetml/2006/main" count="245" uniqueCount="80">
  <si>
    <t>Fonctions et syntaxes Arrondi, Tronque</t>
  </si>
  <si>
    <t>Arrondit un nombre au n° de chiffre indiqué</t>
  </si>
  <si>
    <t>Réduit un nombre au n° de chiffre indiqué</t>
  </si>
  <si>
    <t>nombre représente le nombre à arrondir. </t>
  </si>
  <si>
    <t>no_chiffres spécifie le nombre de chiffres auquel vous voulez arrondir nombre. </t>
  </si>
  <si>
    <t>no_décimales = nb de décimales auquel vous voulez arrondir nombre. </t>
  </si>
  <si>
    <t>Si no_chiffres est supérieur à 0 (zéro), nombre est arrondi au nb de décimales indiqué. </t>
  </si>
  <si>
    <t>Si no_chiffres est égal à 0, nombre est arrondi au nombre entier le plus proche. </t>
  </si>
  <si>
    <t>Si no_chiffres est inférieur à 0, nombre est arrondi à gauche de la virgule.</t>
  </si>
  <si>
    <t>Exemple 1 :</t>
  </si>
  <si>
    <t>Nombre utilisé :</t>
  </si>
  <si>
    <t>Différence</t>
  </si>
  <si>
    <t>=ARRONDI($B$10;2)</t>
  </si>
  <si>
    <t>    =TRONQUE($B$10;2)</t>
  </si>
  <si>
    <t>(=troncature au centième)</t>
  </si>
  <si>
    <t>=ARRONDI($B$10;1)</t>
  </si>
  <si>
    <t>(=troncature au dixième)</t>
  </si>
  <si>
    <t>=ARRONDI($B$10;0)</t>
  </si>
  <si>
    <t>(=troncature à l'unité)</t>
  </si>
  <si>
    <t>=ARRONDI($B$10;-1)</t>
  </si>
  <si>
    <t>(=troncature à la dizaine)</t>
  </si>
  <si>
    <t>=ARRONDI($B$10;-2)</t>
  </si>
  <si>
    <t>(=troncature à la centaine)</t>
  </si>
  <si>
    <t>Exemple 2 :</t>
  </si>
  <si>
    <t>no_chiffres :</t>
  </si>
  <si>
    <t>Prix</t>
  </si>
  <si>
    <t>Quantité</t>
  </si>
  <si>
    <t>Pr X Qté</t>
  </si>
  <si>
    <t>Arrondi</t>
  </si>
  <si>
    <t>Troncature</t>
  </si>
  <si>
    <t>Fonctions et syntaxes ARRONDI.INF, ARRONDI.SUP, ARRONDI.AU.MULTIPLE, PLANCHER, PLAFOND</t>
  </si>
  <si>
    <t>ARRONDI.INF</t>
  </si>
  <si>
    <t>ARRONDI.SUP</t>
  </si>
  <si>
    <t>ARRONDI.AU. MULTIPLE</t>
  </si>
  <si>
    <t>PLANCHER</t>
  </si>
  <si>
    <t>PLAFOND</t>
  </si>
  <si>
    <t>Arrondit un nombre en tendant vers 0</t>
  </si>
  <si>
    <t>Arrondit à l’entier supérieur, en s’éloignant de 0</t>
  </si>
  <si>
    <t>Arrondi au multiple spécifié</t>
  </si>
  <si>
    <t>Arrondit au nombre entier le plus proche ou au multiple le plus proche de l’argument précision en s’éloignant de 0</t>
  </si>
  <si>
    <t>Normal</t>
  </si>
  <si>
    <t>Arrondi inférieur</t>
  </si>
  <si>
    <t>Arrondi supérieur</t>
  </si>
  <si>
    <t>Arrondi au multiple de 5</t>
  </si>
  <si>
    <t>Arrondi au multiple de 6</t>
  </si>
  <si>
    <t>Arrondi au multiple de 40</t>
  </si>
  <si>
    <t>Astuces :</t>
  </si>
  <si>
    <t>Arrondi aux 50 cents les plus proches (fonction Arrondi)</t>
  </si>
  <si>
    <t>Arrondir au multiple de 0,5</t>
  </si>
  <si>
    <t>Arrondi aux 5 cents les plus proches :</t>
  </si>
  <si>
    <t>Arrondir au multiple de 0,05</t>
  </si>
  <si>
    <t>Fonctions et syntaxes :</t>
  </si>
  <si>
    <t>Articles</t>
  </si>
  <si>
    <t>TVA</t>
  </si>
  <si>
    <t>Prix TVAC</t>
  </si>
  <si>
    <t>Arrondi à 2 déc.</t>
  </si>
  <si>
    <t>Tronquer à l'unité</t>
  </si>
  <si>
    <t>Arrondir aux 5 cents</t>
  </si>
  <si>
    <t>Arrondir au multiple de 0,4</t>
  </si>
  <si>
    <t>Plancher à 0,4</t>
  </si>
  <si>
    <t>Plafond à 0,4</t>
  </si>
  <si>
    <t>Set 10 bics</t>
  </si>
  <si>
    <t>gomme</t>
  </si>
  <si>
    <t>crayon</t>
  </si>
  <si>
    <t>Set 3 pinceaux</t>
  </si>
  <si>
    <t>Taille-crayon</t>
  </si>
  <si>
    <t>Set 5 surligneurs</t>
  </si>
  <si>
    <t>Trouver les formules pour réaliser les exercices, ajuster si nécessaire les formats</t>
  </si>
  <si>
    <t>Ex 1 : faire la troncature à l'unité</t>
  </si>
  <si>
    <t>Ex 4 : donner l'arrondi au dixième</t>
  </si>
  <si>
    <t>a</t>
  </si>
  <si>
    <t>b</t>
  </si>
  <si>
    <t>c</t>
  </si>
  <si>
    <t>d</t>
  </si>
  <si>
    <t>e</t>
  </si>
  <si>
    <t>f</t>
  </si>
  <si>
    <t>Ex 2 : faire la troncature au millième</t>
  </si>
  <si>
    <t>Ex 5 : donner la valeur approchée à l'unité</t>
  </si>
  <si>
    <t>Ex 3 : arrondir à l'unité</t>
  </si>
  <si>
    <t>Ex 6 : donner la valeur approchée au dixième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</si>
</sst>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.000"/>
    <numFmt numFmtId="166" formatCode="0.00%"/>
    <numFmt numFmtId="167" formatCode="00.000"/>
    <numFmt numFmtId="168" formatCode="00.00"/>
    <numFmt numFmtId="169" formatCode="00.000000"/>
    <numFmt numFmtId="170" formatCode="0.0000"/>
    <numFmt numFmtId="171" formatCode="00.00000"/>
    <numFmt numFmtId="172" formatCode="0.00"/>
    <numFmt numFmtId="173" formatCode="0.0"/>
    <numFmt numFmtId="174" formatCode="00.0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313131"/>
      <name val="Verdana"/>
      <family val="2"/>
    </font>
    <font>
      <sz val="10"/>
      <color rgb="FF313131"/>
      <name val="Verdana"/>
      <family val="2"/>
    </font>
    <font>
      <b val="true"/>
      <sz val="14"/>
      <color rgb="FF313131"/>
      <name val="Verdana"/>
      <family val="2"/>
    </font>
    <font>
      <sz val="10"/>
      <color rgb="FF313131"/>
      <name val="Arial"/>
      <family val="2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1313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9.4183673469388"/>
    <col collapsed="false" hidden="false" max="3" min="2" style="0" width="10.6173469387755"/>
    <col collapsed="false" hidden="false" max="4" min="4" style="0" width="12.3469387755102"/>
    <col collapsed="false" hidden="false" max="5" min="5" style="0" width="22.2448979591837"/>
    <col collapsed="false" hidden="false" max="6" min="6" style="0" width="21.3010204081633"/>
    <col collapsed="false" hidden="false" max="7" min="7" style="0" width="22.1122448979592"/>
    <col collapsed="false" hidden="false" max="8" min="8" style="0" width="13.6989795918367"/>
    <col collapsed="false" hidden="false" max="1025" min="9" style="0" width="11.5663265306122"/>
  </cols>
  <sheetData>
    <row r="1" customFormat="false" ht="14.6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18.65" hidden="false" customHeight="true" outlineLevel="0" collapsed="false">
      <c r="A2" s="2" t="str">
        <f aca="false">"ARRONDI(nombre;no_chiffres)"</f>
        <v>ARRONDI(nombre;no_chiffres)</v>
      </c>
      <c r="B2" s="2"/>
      <c r="C2" s="2"/>
      <c r="D2" s="2"/>
      <c r="E2" s="2" t="str">
        <f aca="false">"TRONQUE(nombre;no_decimales)"</f>
        <v>TRONQUE(nombre;no_decimales)</v>
      </c>
      <c r="F2" s="2"/>
      <c r="G2" s="2"/>
      <c r="H2" s="2"/>
    </row>
    <row r="3" customFormat="false" ht="13.4" hidden="false" customHeight="true" outlineLevel="0" collapsed="false">
      <c r="A3" s="3" t="s">
        <v>1</v>
      </c>
      <c r="B3" s="3"/>
      <c r="C3" s="3"/>
      <c r="D3" s="3"/>
      <c r="E3" s="4" t="s">
        <v>2</v>
      </c>
      <c r="F3" s="4"/>
      <c r="G3" s="4"/>
      <c r="H3" s="4"/>
    </row>
    <row r="4" customFormat="false" ht="13.4" hidden="false" customHeight="true" outlineLevel="0" collapsed="false">
      <c r="A4" s="5" t="s">
        <v>3</v>
      </c>
      <c r="B4" s="5"/>
      <c r="C4" s="5"/>
      <c r="D4" s="5"/>
      <c r="E4" s="5" t="s">
        <v>3</v>
      </c>
      <c r="F4" s="5"/>
      <c r="G4" s="5"/>
      <c r="H4" s="5"/>
    </row>
    <row r="5" customFormat="false" ht="27.6" hidden="false" customHeight="true" outlineLevel="0" collapsed="false">
      <c r="A5" s="5" t="s">
        <v>4</v>
      </c>
      <c r="B5" s="5"/>
      <c r="C5" s="5"/>
      <c r="D5" s="5"/>
      <c r="E5" s="5" t="s">
        <v>5</v>
      </c>
      <c r="F5" s="5"/>
      <c r="G5" s="5"/>
      <c r="H5" s="5"/>
    </row>
    <row r="6" customFormat="false" ht="25.35" hidden="false" customHeight="true" outlineLevel="0" collapsed="false">
      <c r="A6" s="5" t="s">
        <v>6</v>
      </c>
      <c r="B6" s="5"/>
      <c r="C6" s="5"/>
      <c r="D6" s="5"/>
      <c r="E6" s="6"/>
      <c r="H6" s="7"/>
    </row>
    <row r="7" customFormat="false" ht="25.35" hidden="false" customHeight="true" outlineLevel="0" collapsed="false">
      <c r="A7" s="5" t="s">
        <v>7</v>
      </c>
      <c r="B7" s="5"/>
      <c r="C7" s="5"/>
      <c r="D7" s="5"/>
      <c r="E7" s="6"/>
      <c r="H7" s="7"/>
    </row>
    <row r="8" customFormat="false" ht="25.35" hidden="false" customHeight="true" outlineLevel="0" collapsed="false">
      <c r="A8" s="8" t="s">
        <v>8</v>
      </c>
      <c r="B8" s="8"/>
      <c r="C8" s="8"/>
      <c r="D8" s="8"/>
      <c r="E8" s="9"/>
      <c r="F8" s="10"/>
      <c r="G8" s="10"/>
      <c r="H8" s="11"/>
    </row>
    <row r="9" customFormat="false" ht="23.1" hidden="false" customHeight="true" outlineLevel="0" collapsed="false">
      <c r="A9" s="12" t="s">
        <v>9</v>
      </c>
    </row>
    <row r="10" customFormat="false" ht="14.65" hidden="false" customHeight="false" outlineLevel="0" collapsed="false">
      <c r="A10" s="0" t="s">
        <v>10</v>
      </c>
      <c r="B10" s="13" t="n">
        <v>54321.135</v>
      </c>
      <c r="H10" s="14" t="s">
        <v>11</v>
      </c>
    </row>
    <row r="11" customFormat="false" ht="12.8" hidden="false" customHeight="false" outlineLevel="0" collapsed="false">
      <c r="A11" s="15" t="s">
        <v>12</v>
      </c>
      <c r="B11" s="16" t="n">
        <f aca="false">ROUND($B$10,2)</f>
        <v>54321.14</v>
      </c>
      <c r="C11" s="17"/>
      <c r="D11" s="18"/>
      <c r="E11" s="17" t="s">
        <v>13</v>
      </c>
      <c r="F11" s="19" t="n">
        <f aca="false">TRUNC($B$10,2)</f>
        <v>54321.13</v>
      </c>
      <c r="G11" s="17" t="s">
        <v>14</v>
      </c>
      <c r="H11" s="20" t="n">
        <f aca="false">B11-F11</f>
        <v>0.0100000000020373</v>
      </c>
    </row>
    <row r="12" customFormat="false" ht="12.8" hidden="false" customHeight="false" outlineLevel="0" collapsed="false">
      <c r="A12" s="21" t="s">
        <v>15</v>
      </c>
      <c r="B12" s="22" t="n">
        <f aca="false">ROUND($B$10,1)</f>
        <v>54321.1</v>
      </c>
      <c r="C12" s="6"/>
      <c r="E12" s="6" t="s">
        <v>13</v>
      </c>
      <c r="F12" s="23" t="n">
        <f aca="false">TRUNC($B$10,1)</f>
        <v>54321.1</v>
      </c>
      <c r="G12" s="6" t="s">
        <v>16</v>
      </c>
      <c r="H12" s="24" t="n">
        <f aca="false">B12-F12</f>
        <v>0</v>
      </c>
    </row>
    <row r="13" customFormat="false" ht="12.8" hidden="false" customHeight="false" outlineLevel="0" collapsed="false">
      <c r="A13" s="21" t="s">
        <v>17</v>
      </c>
      <c r="B13" s="22" t="n">
        <f aca="false">ROUND($B$10,0)</f>
        <v>54321</v>
      </c>
      <c r="C13" s="6"/>
      <c r="E13" s="6" t="s">
        <v>13</v>
      </c>
      <c r="F13" s="23" t="n">
        <f aca="false">TRUNC($B$10,0)</f>
        <v>54321</v>
      </c>
      <c r="G13" s="6" t="s">
        <v>18</v>
      </c>
      <c r="H13" s="24" t="n">
        <f aca="false">B13-F13</f>
        <v>0</v>
      </c>
    </row>
    <row r="14" customFormat="false" ht="12.8" hidden="false" customHeight="false" outlineLevel="0" collapsed="false">
      <c r="A14" s="21" t="s">
        <v>19</v>
      </c>
      <c r="B14" s="22" t="n">
        <f aca="false">ROUND($B$10,-1)</f>
        <v>54320</v>
      </c>
      <c r="C14" s="6"/>
      <c r="E14" s="6" t="s">
        <v>13</v>
      </c>
      <c r="F14" s="23" t="n">
        <f aca="false">TRUNC($B$10,-1)</f>
        <v>54320</v>
      </c>
      <c r="G14" s="6" t="s">
        <v>20</v>
      </c>
      <c r="H14" s="24" t="n">
        <f aca="false">B14-F14</f>
        <v>0</v>
      </c>
    </row>
    <row r="15" customFormat="false" ht="12.8" hidden="false" customHeight="false" outlineLevel="0" collapsed="false">
      <c r="A15" s="25" t="s">
        <v>21</v>
      </c>
      <c r="B15" s="26" t="n">
        <f aca="false">ROUND($B$10,-2)</f>
        <v>54300</v>
      </c>
      <c r="C15" s="9"/>
      <c r="D15" s="10"/>
      <c r="E15" s="9" t="s">
        <v>13</v>
      </c>
      <c r="F15" s="27" t="n">
        <f aca="false">TRUNC($B$10,-2)</f>
        <v>54300</v>
      </c>
      <c r="G15" s="9" t="s">
        <v>22</v>
      </c>
      <c r="H15" s="28" t="n">
        <f aca="false">B15-F15</f>
        <v>0</v>
      </c>
    </row>
    <row r="16" customFormat="false" ht="23.4" hidden="false" customHeight="true" outlineLevel="0" collapsed="false">
      <c r="A16" s="12" t="s">
        <v>23</v>
      </c>
      <c r="B16" s="29"/>
    </row>
    <row r="17" customFormat="false" ht="12.8" hidden="false" customHeight="false" outlineLevel="0" collapsed="false">
      <c r="A17" s="30"/>
      <c r="B17" s="30"/>
      <c r="C17" s="31" t="s">
        <v>24</v>
      </c>
      <c r="D17" s="31" t="n">
        <v>1</v>
      </c>
      <c r="E17" s="31" t="n">
        <v>0</v>
      </c>
      <c r="F17" s="31" t="n">
        <v>-1</v>
      </c>
      <c r="G17" s="31" t="n">
        <v>0</v>
      </c>
      <c r="H17" s="31" t="n">
        <v>1</v>
      </c>
    </row>
    <row r="18" customFormat="false" ht="12.8" hidden="false" customHeight="false" outlineLevel="0" collapsed="false">
      <c r="A18" s="31" t="s">
        <v>25</v>
      </c>
      <c r="B18" s="31" t="s">
        <v>26</v>
      </c>
      <c r="C18" s="32" t="s">
        <v>27</v>
      </c>
      <c r="D18" s="31" t="s">
        <v>28</v>
      </c>
      <c r="E18" s="31" t="s">
        <v>28</v>
      </c>
      <c r="F18" s="31" t="s">
        <v>28</v>
      </c>
      <c r="G18" s="31" t="s">
        <v>29</v>
      </c>
      <c r="H18" s="31" t="s">
        <v>29</v>
      </c>
    </row>
    <row r="19" customFormat="false" ht="14.65" hidden="false" customHeight="false" outlineLevel="0" collapsed="false">
      <c r="A19" s="31" t="n">
        <v>123.456</v>
      </c>
      <c r="B19" s="31" t="n">
        <v>451</v>
      </c>
      <c r="C19" s="33"/>
      <c r="D19" s="34"/>
      <c r="E19" s="34"/>
      <c r="F19" s="35"/>
      <c r="G19" s="35"/>
      <c r="H19" s="35"/>
    </row>
    <row r="20" customFormat="false" ht="14.65" hidden="false" customHeight="false" outlineLevel="0" collapsed="false">
      <c r="A20" s="31" t="n">
        <v>25.97</v>
      </c>
      <c r="B20" s="31" t="n">
        <v>259</v>
      </c>
      <c r="C20" s="33"/>
      <c r="D20" s="34"/>
      <c r="E20" s="34"/>
      <c r="F20" s="35"/>
      <c r="G20" s="35"/>
      <c r="H20" s="35"/>
    </row>
    <row r="21" customFormat="false" ht="14.65" hidden="false" customHeight="false" outlineLevel="0" collapsed="false">
      <c r="A21" s="31" t="n">
        <v>235.23</v>
      </c>
      <c r="B21" s="31" t="n">
        <v>0.25</v>
      </c>
      <c r="C21" s="33"/>
      <c r="D21" s="34"/>
      <c r="E21" s="34"/>
      <c r="F21" s="35"/>
      <c r="G21" s="35"/>
      <c r="H21" s="35"/>
    </row>
    <row r="22" customFormat="false" ht="14.65" hidden="false" customHeight="false" outlineLevel="0" collapsed="false">
      <c r="A22" s="31" t="n">
        <v>705.72</v>
      </c>
      <c r="B22" s="31" t="n">
        <v>3.6</v>
      </c>
      <c r="C22" s="33"/>
      <c r="D22" s="34"/>
      <c r="E22" s="34"/>
      <c r="F22" s="35"/>
      <c r="G22" s="35"/>
      <c r="H22" s="35"/>
    </row>
    <row r="23" customFormat="false" ht="14.65" hidden="false" customHeight="false" outlineLevel="0" collapsed="false">
      <c r="A23" s="31" t="n">
        <v>115.31</v>
      </c>
      <c r="B23" s="31" t="n">
        <v>1.23</v>
      </c>
      <c r="C23" s="33"/>
      <c r="D23" s="34"/>
      <c r="E23" s="34"/>
      <c r="F23" s="35"/>
      <c r="G23" s="35"/>
      <c r="H23" s="35"/>
    </row>
    <row r="24" customFormat="false" ht="14.65" hidden="false" customHeight="false" outlineLevel="0" collapsed="false">
      <c r="A24" s="1" t="s">
        <v>30</v>
      </c>
      <c r="B24" s="1"/>
      <c r="C24" s="1"/>
      <c r="D24" s="1"/>
      <c r="E24" s="1"/>
      <c r="F24" s="1"/>
      <c r="G24" s="1"/>
      <c r="H24" s="1"/>
    </row>
    <row r="25" customFormat="false" ht="28.35" hidden="false" customHeight="true" outlineLevel="0" collapsed="false">
      <c r="A25" s="36" t="s">
        <v>31</v>
      </c>
      <c r="B25" s="36"/>
      <c r="C25" s="36" t="s">
        <v>32</v>
      </c>
      <c r="D25" s="36"/>
      <c r="E25" s="37" t="s">
        <v>33</v>
      </c>
      <c r="F25" s="36" t="s">
        <v>34</v>
      </c>
      <c r="G25" s="36" t="s">
        <v>35</v>
      </c>
      <c r="H25" s="36"/>
    </row>
    <row r="26" customFormat="false" ht="85.8" hidden="false" customHeight="true" outlineLevel="0" collapsed="false">
      <c r="A26" s="4" t="s">
        <v>36</v>
      </c>
      <c r="B26" s="4"/>
      <c r="C26" s="4" t="s">
        <v>37</v>
      </c>
      <c r="D26" s="4"/>
      <c r="E26" s="4" t="s">
        <v>38</v>
      </c>
      <c r="F26" s="4" t="s">
        <v>36</v>
      </c>
      <c r="G26" s="4" t="s">
        <v>39</v>
      </c>
      <c r="H26" s="4"/>
    </row>
    <row r="27" customFormat="false" ht="25.35" hidden="false" customHeight="true" outlineLevel="0" collapsed="false">
      <c r="A27" s="4" t="str">
        <f aca="false">"=ARRONDI.INF('Nombre';no_chiffres)"</f>
        <v>=ARRONDI.INF('Nombre';no_chiffres)</v>
      </c>
      <c r="B27" s="4"/>
      <c r="C27" s="4" t="str">
        <f aca="false">"=ARRONDI.SUP(nombre;no_chiffres)"</f>
        <v>=ARRONDI.SUP(nombre;no_chiffres)</v>
      </c>
      <c r="D27" s="4"/>
      <c r="E27" s="4" t="str">
        <f aca="false">"=ARRONDI.AU.MULTIPLE(Nombre;Multiple)"</f>
        <v>=ARRONDI.AU.MULTIPLE(Nombre;Multiple)</v>
      </c>
      <c r="F27" s="4" t="str">
        <f aca="false">"=PLANCHER(Nombre;Précision;Mode)"</f>
        <v>=PLANCHER(Nombre;Précision;Mode)</v>
      </c>
      <c r="G27" s="4" t="str">
        <f aca="false">"=PLAFOND(Nombre;Précision;Mode)"</f>
        <v>=PLAFOND(Nombre;Précision;Mode)</v>
      </c>
      <c r="H27" s="4"/>
    </row>
    <row r="28" customFormat="false" ht="23.85" hidden="false" customHeight="true" outlineLevel="0" collapsed="false">
      <c r="A28" s="31" t="s">
        <v>40</v>
      </c>
      <c r="B28" s="32" t="s">
        <v>41</v>
      </c>
      <c r="C28" s="4" t="s">
        <v>42</v>
      </c>
      <c r="D28" s="4"/>
      <c r="E28" s="38" t="s">
        <v>43</v>
      </c>
      <c r="F28" s="38"/>
      <c r="G28" s="38"/>
      <c r="H28" s="38"/>
    </row>
    <row r="29" customFormat="false" ht="13.4" hidden="false" customHeight="true" outlineLevel="0" collapsed="false">
      <c r="A29" s="31" t="n">
        <f aca="false">A19*B19</f>
        <v>55678.656</v>
      </c>
      <c r="B29" s="34"/>
      <c r="C29" s="39"/>
      <c r="D29" s="39"/>
      <c r="E29" s="34"/>
      <c r="F29" s="39"/>
      <c r="G29" s="39"/>
      <c r="H29" s="39"/>
    </row>
    <row r="30" customFormat="false" ht="13.4" hidden="false" customHeight="true" outlineLevel="0" collapsed="false">
      <c r="A30" s="31" t="n">
        <f aca="false">A20*B20</f>
        <v>6726.23</v>
      </c>
      <c r="B30" s="34"/>
      <c r="C30" s="39"/>
      <c r="D30" s="39"/>
      <c r="E30" s="38" t="s">
        <v>44</v>
      </c>
      <c r="F30" s="38"/>
      <c r="G30" s="38"/>
      <c r="H30" s="38"/>
    </row>
    <row r="31" customFormat="false" ht="13.4" hidden="false" customHeight="true" outlineLevel="0" collapsed="false">
      <c r="A31" s="31" t="n">
        <f aca="false">A21*B21</f>
        <v>58.8075</v>
      </c>
      <c r="B31" s="34"/>
      <c r="C31" s="39"/>
      <c r="D31" s="39"/>
      <c r="E31" s="34"/>
      <c r="F31" s="39"/>
      <c r="G31" s="39"/>
      <c r="H31" s="39"/>
    </row>
    <row r="32" customFormat="false" ht="13.4" hidden="false" customHeight="true" outlineLevel="0" collapsed="false">
      <c r="A32" s="31" t="n">
        <f aca="false">A22*B22</f>
        <v>2540.592</v>
      </c>
      <c r="B32" s="34"/>
      <c r="C32" s="39"/>
      <c r="D32" s="39"/>
      <c r="E32" s="38" t="s">
        <v>45</v>
      </c>
      <c r="F32" s="38"/>
      <c r="G32" s="38"/>
      <c r="H32" s="38"/>
    </row>
    <row r="33" customFormat="false" ht="13.4" hidden="false" customHeight="true" outlineLevel="0" collapsed="false">
      <c r="A33" s="31" t="n">
        <f aca="false">A23*B23</f>
        <v>141.8313</v>
      </c>
      <c r="B33" s="34"/>
      <c r="C33" s="39"/>
      <c r="D33" s="39"/>
      <c r="E33" s="34"/>
      <c r="F33" s="39"/>
      <c r="G33" s="39"/>
      <c r="H33" s="39"/>
    </row>
    <row r="34" customFormat="false" ht="23.4" hidden="false" customHeight="true" outlineLevel="0" collapsed="false">
      <c r="A34" s="12" t="s">
        <v>46</v>
      </c>
      <c r="C34" s="40"/>
      <c r="E34" s="40"/>
      <c r="F34" s="4"/>
      <c r="G34" s="4"/>
      <c r="H34" s="4"/>
    </row>
    <row r="35" customFormat="false" ht="25.35" hidden="false" customHeight="true" outlineLevel="0" collapsed="false">
      <c r="A35" s="4" t="s">
        <v>47</v>
      </c>
      <c r="B35" s="4"/>
      <c r="C35" s="4"/>
      <c r="D35" s="4"/>
      <c r="E35" s="4" t="s">
        <v>48</v>
      </c>
      <c r="F35" s="4" t="s">
        <v>49</v>
      </c>
      <c r="G35" s="4" t="s">
        <v>50</v>
      </c>
      <c r="H35" s="4"/>
    </row>
    <row r="36" customFormat="false" ht="13.4" hidden="false" customHeight="true" outlineLevel="0" collapsed="false">
      <c r="A36" s="31" t="n">
        <v>123.456</v>
      </c>
      <c r="B36" s="41"/>
      <c r="C36" s="41"/>
      <c r="D36" s="41"/>
      <c r="E36" s="34"/>
      <c r="F36" s="42"/>
      <c r="G36" s="39"/>
      <c r="H36" s="39"/>
    </row>
    <row r="37" customFormat="false" ht="13.4" hidden="false" customHeight="true" outlineLevel="0" collapsed="false">
      <c r="A37" s="31" t="n">
        <v>25.97</v>
      </c>
      <c r="B37" s="41"/>
      <c r="C37" s="41"/>
      <c r="D37" s="41"/>
      <c r="E37" s="34"/>
      <c r="F37" s="42"/>
      <c r="G37" s="39"/>
      <c r="H37" s="39"/>
    </row>
    <row r="38" customFormat="false" ht="13.4" hidden="false" customHeight="true" outlineLevel="0" collapsed="false">
      <c r="A38" s="31" t="n">
        <v>235.23</v>
      </c>
      <c r="B38" s="41"/>
      <c r="C38" s="41"/>
      <c r="D38" s="41"/>
      <c r="E38" s="34"/>
      <c r="F38" s="42"/>
      <c r="G38" s="39"/>
      <c r="H38" s="39"/>
    </row>
    <row r="39" customFormat="false" ht="13.4" hidden="false" customHeight="true" outlineLevel="0" collapsed="false">
      <c r="A39" s="31" t="n">
        <v>705.72</v>
      </c>
      <c r="B39" s="41"/>
      <c r="C39" s="41"/>
      <c r="D39" s="41"/>
      <c r="E39" s="34"/>
      <c r="F39" s="42"/>
      <c r="G39" s="39"/>
      <c r="H39" s="39"/>
    </row>
    <row r="40" customFormat="false" ht="13.4" hidden="false" customHeight="true" outlineLevel="0" collapsed="false">
      <c r="A40" s="31" t="n">
        <v>115.31</v>
      </c>
      <c r="B40" s="41"/>
      <c r="C40" s="41"/>
      <c r="D40" s="41"/>
      <c r="E40" s="34"/>
      <c r="F40" s="42"/>
      <c r="G40" s="39"/>
      <c r="H40" s="39"/>
    </row>
  </sheetData>
  <mergeCells count="47">
    <mergeCell ref="A1:H1"/>
    <mergeCell ref="A2:D2"/>
    <mergeCell ref="E2:H2"/>
    <mergeCell ref="A3:D3"/>
    <mergeCell ref="E3:H3"/>
    <mergeCell ref="A4:D4"/>
    <mergeCell ref="E4:H4"/>
    <mergeCell ref="A5:D5"/>
    <mergeCell ref="E5:H5"/>
    <mergeCell ref="A6:D6"/>
    <mergeCell ref="A7:D7"/>
    <mergeCell ref="A8:D8"/>
    <mergeCell ref="A24:H24"/>
    <mergeCell ref="A25:B25"/>
    <mergeCell ref="C25:D25"/>
    <mergeCell ref="G25:H25"/>
    <mergeCell ref="A26:B26"/>
    <mergeCell ref="C26:D26"/>
    <mergeCell ref="G26:H26"/>
    <mergeCell ref="A27:B27"/>
    <mergeCell ref="C27:D27"/>
    <mergeCell ref="G27:H27"/>
    <mergeCell ref="C28:D28"/>
    <mergeCell ref="E28:H28"/>
    <mergeCell ref="C29:D29"/>
    <mergeCell ref="G29:H29"/>
    <mergeCell ref="C30:D30"/>
    <mergeCell ref="E30:H30"/>
    <mergeCell ref="C31:D31"/>
    <mergeCell ref="G31:H31"/>
    <mergeCell ref="C32:D32"/>
    <mergeCell ref="E32:H32"/>
    <mergeCell ref="C33:D33"/>
    <mergeCell ref="G33:H33"/>
    <mergeCell ref="G34:H34"/>
    <mergeCell ref="A35:D35"/>
    <mergeCell ref="G35:H35"/>
    <mergeCell ref="B36:D36"/>
    <mergeCell ref="G36:H36"/>
    <mergeCell ref="B37:D37"/>
    <mergeCell ref="G37:H37"/>
    <mergeCell ref="B38:D38"/>
    <mergeCell ref="G38:H38"/>
    <mergeCell ref="B39:D39"/>
    <mergeCell ref="G39:H39"/>
    <mergeCell ref="B40:D40"/>
    <mergeCell ref="G40:H40"/>
  </mergeCells>
  <printOptions headings="false" gridLines="false" gridLinesSet="true" horizontalCentered="true" verticalCentered="false"/>
  <pageMargins left="0.429861111111111" right="0.542361111111111" top="0.7875" bottom="1.025" header="0.511805555555555" footer="0.787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>&amp;L&amp;F&amp;CPage &amp;P&amp;R© www.formettic.be</oddFooter>
  </headerFooter>
  <rowBreaks count="1" manualBreakCount="1">
    <brk id="23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2.8"/>
  <cols>
    <col collapsed="false" hidden="false" max="1" min="1" style="0" width="19.4183673469388"/>
    <col collapsed="false" hidden="false" max="3" min="2" style="0" width="10.6173469387755"/>
    <col collapsed="false" hidden="false" max="4" min="4" style="0" width="12.3469387755102"/>
    <col collapsed="false" hidden="false" max="5" min="5" style="0" width="22.2448979591837"/>
    <col collapsed="false" hidden="false" max="6" min="6" style="0" width="21.3010204081633"/>
    <col collapsed="false" hidden="false" max="7" min="7" style="0" width="22.1122448979592"/>
    <col collapsed="false" hidden="false" max="8" min="8" style="0" width="13.6989795918367"/>
    <col collapsed="false" hidden="false" max="1025" min="9" style="0" width="11.5663265306122"/>
  </cols>
  <sheetData>
    <row r="1" customFormat="false" ht="17.6" hidden="false" customHeight="false" outlineLevel="0" collapsed="false">
      <c r="A1" s="43" t="s">
        <v>51</v>
      </c>
      <c r="B1" s="43"/>
      <c r="C1" s="43"/>
    </row>
    <row r="2" customFormat="false" ht="18.65" hidden="false" customHeight="true" outlineLevel="0" collapsed="false">
      <c r="A2" s="2" t="str">
        <f aca="false">"ARRONDI(nombre;no_chiffres)"</f>
        <v>ARRONDI(nombre;no_chiffres)</v>
      </c>
      <c r="B2" s="2"/>
      <c r="C2" s="2"/>
      <c r="D2" s="2"/>
      <c r="E2" s="2" t="str">
        <f aca="false">"TRONQUE(nombre;no_decimales)"</f>
        <v>TRONQUE(nombre;no_decimales)</v>
      </c>
      <c r="F2" s="2"/>
      <c r="G2" s="2"/>
      <c r="H2" s="2"/>
    </row>
    <row r="3" customFormat="false" ht="13.4" hidden="false" customHeight="true" outlineLevel="0" collapsed="false">
      <c r="A3" s="3" t="s">
        <v>1</v>
      </c>
      <c r="B3" s="3"/>
      <c r="C3" s="3"/>
      <c r="D3" s="3"/>
      <c r="E3" s="4" t="s">
        <v>2</v>
      </c>
      <c r="F3" s="4"/>
      <c r="G3" s="4"/>
      <c r="H3" s="4"/>
    </row>
    <row r="4" customFormat="false" ht="13.4" hidden="false" customHeight="true" outlineLevel="0" collapsed="false">
      <c r="A4" s="5" t="s">
        <v>3</v>
      </c>
      <c r="B4" s="5"/>
      <c r="C4" s="5"/>
      <c r="D4" s="5"/>
      <c r="E4" s="5" t="s">
        <v>3</v>
      </c>
      <c r="F4" s="5"/>
      <c r="G4" s="5"/>
      <c r="H4" s="5"/>
    </row>
    <row r="5" customFormat="false" ht="27.6" hidden="false" customHeight="true" outlineLevel="0" collapsed="false">
      <c r="A5" s="5" t="s">
        <v>4</v>
      </c>
      <c r="B5" s="5"/>
      <c r="C5" s="5"/>
      <c r="D5" s="5"/>
      <c r="E5" s="5" t="s">
        <v>5</v>
      </c>
      <c r="F5" s="5"/>
      <c r="G5" s="5"/>
      <c r="H5" s="5"/>
    </row>
    <row r="6" customFormat="false" ht="25.35" hidden="false" customHeight="true" outlineLevel="0" collapsed="false">
      <c r="A6" s="5" t="s">
        <v>6</v>
      </c>
      <c r="B6" s="5"/>
      <c r="C6" s="5"/>
      <c r="D6" s="5"/>
      <c r="E6" s="6"/>
      <c r="H6" s="7"/>
    </row>
    <row r="7" customFormat="false" ht="25.35" hidden="false" customHeight="true" outlineLevel="0" collapsed="false">
      <c r="A7" s="5" t="s">
        <v>7</v>
      </c>
      <c r="B7" s="5"/>
      <c r="C7" s="5"/>
      <c r="D7" s="5"/>
      <c r="E7" s="6"/>
      <c r="H7" s="7"/>
    </row>
    <row r="8" customFormat="false" ht="25.35" hidden="false" customHeight="true" outlineLevel="0" collapsed="false">
      <c r="A8" s="8" t="s">
        <v>8</v>
      </c>
      <c r="B8" s="8"/>
      <c r="C8" s="8"/>
      <c r="D8" s="8"/>
      <c r="E8" s="9"/>
      <c r="F8" s="10"/>
      <c r="G8" s="10"/>
      <c r="H8" s="11"/>
    </row>
    <row r="9" customFormat="false" ht="18.65" hidden="false" customHeight="false" outlineLevel="0" collapsed="false">
      <c r="A9" s="12" t="s">
        <v>9</v>
      </c>
    </row>
    <row r="10" customFormat="false" ht="22.35" hidden="false" customHeight="true" outlineLevel="0" collapsed="false">
      <c r="A10" s="0" t="s">
        <v>10</v>
      </c>
      <c r="B10" s="13" t="n">
        <v>54321.135</v>
      </c>
      <c r="H10" s="14" t="s">
        <v>11</v>
      </c>
    </row>
    <row r="11" customFormat="false" ht="12.8" hidden="false" customHeight="false" outlineLevel="0" collapsed="false">
      <c r="A11" s="15" t="s">
        <v>12</v>
      </c>
      <c r="B11" s="16" t="n">
        <f aca="false">ROUND($B$10,2)</f>
        <v>54321.14</v>
      </c>
      <c r="C11" s="17"/>
      <c r="D11" s="18"/>
      <c r="E11" s="17" t="s">
        <v>13</v>
      </c>
      <c r="F11" s="19" t="n">
        <f aca="false">TRUNC($B$10,2)</f>
        <v>54321.13</v>
      </c>
      <c r="G11" s="17" t="s">
        <v>14</v>
      </c>
      <c r="H11" s="20" t="n">
        <f aca="false">B11-F11</f>
        <v>0.0100000000020373</v>
      </c>
    </row>
    <row r="12" customFormat="false" ht="12.8" hidden="false" customHeight="false" outlineLevel="0" collapsed="false">
      <c r="A12" s="21" t="s">
        <v>15</v>
      </c>
      <c r="B12" s="22" t="n">
        <f aca="false">ROUND($B$10,1)</f>
        <v>54321.1</v>
      </c>
      <c r="C12" s="6"/>
      <c r="E12" s="6" t="s">
        <v>13</v>
      </c>
      <c r="F12" s="23" t="n">
        <f aca="false">TRUNC($B$10,1)</f>
        <v>54321.1</v>
      </c>
      <c r="G12" s="6" t="s">
        <v>16</v>
      </c>
      <c r="H12" s="24" t="n">
        <f aca="false">B12-F12</f>
        <v>0</v>
      </c>
    </row>
    <row r="13" customFormat="false" ht="12.8" hidden="false" customHeight="false" outlineLevel="0" collapsed="false">
      <c r="A13" s="21" t="s">
        <v>17</v>
      </c>
      <c r="B13" s="22" t="n">
        <f aca="false">ROUND($B$10,0)</f>
        <v>54321</v>
      </c>
      <c r="C13" s="6"/>
      <c r="E13" s="6" t="s">
        <v>13</v>
      </c>
      <c r="F13" s="23" t="n">
        <f aca="false">TRUNC($B$10,0)</f>
        <v>54321</v>
      </c>
      <c r="G13" s="6" t="s">
        <v>18</v>
      </c>
      <c r="H13" s="24" t="n">
        <f aca="false">B13-F13</f>
        <v>0</v>
      </c>
    </row>
    <row r="14" customFormat="false" ht="12.8" hidden="false" customHeight="false" outlineLevel="0" collapsed="false">
      <c r="A14" s="21" t="s">
        <v>19</v>
      </c>
      <c r="B14" s="22" t="n">
        <f aca="false">ROUND($B$10,-1)</f>
        <v>54320</v>
      </c>
      <c r="C14" s="6"/>
      <c r="E14" s="6" t="s">
        <v>13</v>
      </c>
      <c r="F14" s="23" t="n">
        <f aca="false">TRUNC($B$10,-1)</f>
        <v>54320</v>
      </c>
      <c r="G14" s="6" t="s">
        <v>20</v>
      </c>
      <c r="H14" s="24" t="n">
        <f aca="false">B14-F14</f>
        <v>0</v>
      </c>
    </row>
    <row r="15" customFormat="false" ht="12.8" hidden="false" customHeight="false" outlineLevel="0" collapsed="false">
      <c r="A15" s="25" t="s">
        <v>21</v>
      </c>
      <c r="B15" s="26" t="n">
        <f aca="false">ROUND($B$10,-2)</f>
        <v>54300</v>
      </c>
      <c r="C15" s="9"/>
      <c r="D15" s="10"/>
      <c r="E15" s="9" t="s">
        <v>13</v>
      </c>
      <c r="F15" s="27" t="n">
        <f aca="false">TRUNC($B$10,-2)</f>
        <v>54300</v>
      </c>
      <c r="G15" s="9" t="s">
        <v>22</v>
      </c>
      <c r="H15" s="28" t="n">
        <f aca="false">B15-F15</f>
        <v>0</v>
      </c>
    </row>
    <row r="16" customFormat="false" ht="23.4" hidden="false" customHeight="true" outlineLevel="0" collapsed="false">
      <c r="A16" s="12" t="s">
        <v>23</v>
      </c>
      <c r="B16" s="29"/>
    </row>
    <row r="17" customFormat="false" ht="12.8" hidden="false" customHeight="false" outlineLevel="0" collapsed="false">
      <c r="A17" s="30"/>
      <c r="B17" s="30"/>
      <c r="C17" s="31" t="s">
        <v>24</v>
      </c>
      <c r="D17" s="31" t="n">
        <v>1</v>
      </c>
      <c r="E17" s="31" t="n">
        <v>0</v>
      </c>
      <c r="F17" s="31" t="n">
        <v>-1</v>
      </c>
      <c r="G17" s="31" t="n">
        <v>0</v>
      </c>
      <c r="H17" s="31" t="n">
        <v>1</v>
      </c>
    </row>
    <row r="18" customFormat="false" ht="12.8" hidden="false" customHeight="false" outlineLevel="0" collapsed="false">
      <c r="A18" s="31" t="s">
        <v>25</v>
      </c>
      <c r="B18" s="31" t="s">
        <v>26</v>
      </c>
      <c r="C18" s="32" t="s">
        <v>27</v>
      </c>
      <c r="D18" s="31" t="s">
        <v>28</v>
      </c>
      <c r="E18" s="31" t="s">
        <v>28</v>
      </c>
      <c r="F18" s="31" t="s">
        <v>28</v>
      </c>
      <c r="G18" s="31" t="s">
        <v>29</v>
      </c>
      <c r="H18" s="31" t="s">
        <v>29</v>
      </c>
    </row>
    <row r="19" customFormat="false" ht="12.8" hidden="false" customHeight="false" outlineLevel="0" collapsed="false">
      <c r="A19" s="31" t="n">
        <v>123.456</v>
      </c>
      <c r="B19" s="31" t="n">
        <v>451</v>
      </c>
      <c r="C19" s="33"/>
      <c r="D19" s="34"/>
      <c r="E19" s="34"/>
      <c r="F19" s="35"/>
      <c r="G19" s="35"/>
      <c r="H19" s="35"/>
    </row>
    <row r="20" customFormat="false" ht="12.8" hidden="false" customHeight="false" outlineLevel="0" collapsed="false">
      <c r="A20" s="31" t="n">
        <v>25.97</v>
      </c>
      <c r="B20" s="31" t="n">
        <v>259</v>
      </c>
      <c r="C20" s="33"/>
      <c r="D20" s="34"/>
      <c r="E20" s="34"/>
      <c r="F20" s="35"/>
      <c r="G20" s="35"/>
      <c r="H20" s="35"/>
    </row>
    <row r="21" customFormat="false" ht="12.8" hidden="false" customHeight="false" outlineLevel="0" collapsed="false">
      <c r="A21" s="31" t="n">
        <v>235.23</v>
      </c>
      <c r="B21" s="31" t="n">
        <v>0.25</v>
      </c>
      <c r="C21" s="33"/>
      <c r="D21" s="34"/>
      <c r="E21" s="34"/>
      <c r="F21" s="35"/>
      <c r="G21" s="35"/>
      <c r="H21" s="35"/>
    </row>
    <row r="22" customFormat="false" ht="12.8" hidden="false" customHeight="false" outlineLevel="0" collapsed="false">
      <c r="A22" s="31" t="n">
        <v>705.72</v>
      </c>
      <c r="B22" s="31" t="n">
        <v>3.6</v>
      </c>
      <c r="C22" s="33"/>
      <c r="D22" s="34"/>
      <c r="E22" s="34"/>
      <c r="F22" s="35"/>
      <c r="G22" s="35"/>
      <c r="H22" s="35"/>
    </row>
    <row r="23" customFormat="false" ht="12.8" hidden="false" customHeight="false" outlineLevel="0" collapsed="false">
      <c r="A23" s="31" t="n">
        <v>115.31</v>
      </c>
      <c r="B23" s="31" t="n">
        <v>1.23</v>
      </c>
      <c r="C23" s="33"/>
      <c r="D23" s="34"/>
      <c r="E23" s="34"/>
      <c r="F23" s="35"/>
      <c r="G23" s="35"/>
      <c r="H23" s="35"/>
    </row>
    <row r="24" customFormat="false" ht="17.6" hidden="false" customHeight="false" outlineLevel="0" collapsed="false">
      <c r="A24" s="43" t="s">
        <v>51</v>
      </c>
      <c r="B24" s="43"/>
      <c r="C24" s="43"/>
    </row>
    <row r="25" customFormat="false" ht="28.35" hidden="false" customHeight="true" outlineLevel="0" collapsed="false">
      <c r="A25" s="36" t="s">
        <v>31</v>
      </c>
      <c r="B25" s="36"/>
      <c r="C25" s="36" t="s">
        <v>32</v>
      </c>
      <c r="D25" s="36"/>
      <c r="E25" s="37" t="s">
        <v>33</v>
      </c>
      <c r="F25" s="36" t="s">
        <v>34</v>
      </c>
      <c r="G25" s="36" t="s">
        <v>35</v>
      </c>
      <c r="H25" s="36"/>
    </row>
    <row r="26" customFormat="false" ht="85.8" hidden="false" customHeight="true" outlineLevel="0" collapsed="false">
      <c r="A26" s="4" t="s">
        <v>36</v>
      </c>
      <c r="B26" s="4"/>
      <c r="C26" s="4" t="s">
        <v>37</v>
      </c>
      <c r="D26" s="4"/>
      <c r="E26" s="4" t="s">
        <v>38</v>
      </c>
      <c r="F26" s="4" t="s">
        <v>36</v>
      </c>
      <c r="G26" s="4" t="s">
        <v>39</v>
      </c>
      <c r="H26" s="4"/>
    </row>
    <row r="27" customFormat="false" ht="25.35" hidden="false" customHeight="true" outlineLevel="0" collapsed="false">
      <c r="A27" s="4" t="str">
        <f aca="false">"=ARRONDI.INF('Nombre';no_chiffres)"</f>
        <v>=ARRONDI.INF('Nombre';no_chiffres)</v>
      </c>
      <c r="B27" s="4"/>
      <c r="C27" s="4" t="str">
        <f aca="false">"=ARRONDI.SUP(nombre;no_chiffres)"</f>
        <v>=ARRONDI.SUP(nombre;no_chiffres)</v>
      </c>
      <c r="D27" s="4"/>
      <c r="E27" s="4" t="str">
        <f aca="false">"=ARRONDI.AU.MULTIPLE(Nombre;Multiple)"</f>
        <v>=ARRONDI.AU.MULTIPLE(Nombre;Multiple)</v>
      </c>
      <c r="F27" s="4" t="str">
        <f aca="false">"=PLANCHER(Nombre;Précision;Mode)"</f>
        <v>=PLANCHER(Nombre;Précision;Mode)</v>
      </c>
      <c r="G27" s="4" t="str">
        <f aca="false">"=PLAFOND(Nombre;Précision;Mode)"</f>
        <v>=PLAFOND(Nombre;Précision;Mode)</v>
      </c>
      <c r="H27" s="4"/>
    </row>
    <row r="28" customFormat="false" ht="23.85" hidden="false" customHeight="true" outlineLevel="0" collapsed="false">
      <c r="A28" s="31" t="s">
        <v>40</v>
      </c>
      <c r="B28" s="32" t="s">
        <v>41</v>
      </c>
      <c r="C28" s="4" t="s">
        <v>42</v>
      </c>
      <c r="D28" s="4"/>
      <c r="E28" s="38" t="s">
        <v>43</v>
      </c>
      <c r="F28" s="38"/>
      <c r="G28" s="38"/>
      <c r="H28" s="38"/>
    </row>
    <row r="29" customFormat="false" ht="13.4" hidden="false" customHeight="true" outlineLevel="0" collapsed="false">
      <c r="A29" s="31" t="n">
        <f aca="false">A19*B19</f>
        <v>55678.656</v>
      </c>
      <c r="B29" s="34"/>
      <c r="C29" s="39"/>
      <c r="D29" s="39"/>
      <c r="E29" s="34"/>
      <c r="F29" s="39"/>
      <c r="G29" s="39"/>
      <c r="H29" s="39"/>
    </row>
    <row r="30" customFormat="false" ht="13.4" hidden="false" customHeight="true" outlineLevel="0" collapsed="false">
      <c r="A30" s="31" t="n">
        <f aca="false">A20*B20</f>
        <v>6726.23</v>
      </c>
      <c r="B30" s="34"/>
      <c r="C30" s="39"/>
      <c r="D30" s="39"/>
      <c r="E30" s="38" t="s">
        <v>44</v>
      </c>
      <c r="F30" s="38"/>
      <c r="G30" s="38"/>
      <c r="H30" s="38"/>
    </row>
    <row r="31" customFormat="false" ht="13.4" hidden="false" customHeight="true" outlineLevel="0" collapsed="false">
      <c r="A31" s="31" t="n">
        <f aca="false">A21*B21</f>
        <v>58.8075</v>
      </c>
      <c r="B31" s="34"/>
      <c r="C31" s="39"/>
      <c r="D31" s="39"/>
      <c r="E31" s="34"/>
      <c r="F31" s="39"/>
      <c r="G31" s="39"/>
      <c r="H31" s="39"/>
    </row>
    <row r="32" customFormat="false" ht="13.4" hidden="false" customHeight="true" outlineLevel="0" collapsed="false">
      <c r="A32" s="31" t="n">
        <f aca="false">A22*B22</f>
        <v>2540.592</v>
      </c>
      <c r="B32" s="34"/>
      <c r="C32" s="39"/>
      <c r="D32" s="39"/>
      <c r="E32" s="38" t="s">
        <v>45</v>
      </c>
      <c r="F32" s="38"/>
      <c r="G32" s="38"/>
      <c r="H32" s="38"/>
    </row>
    <row r="33" customFormat="false" ht="13.4" hidden="false" customHeight="true" outlineLevel="0" collapsed="false">
      <c r="A33" s="31" t="n">
        <f aca="false">A23*B23</f>
        <v>141.8313</v>
      </c>
      <c r="B33" s="34"/>
      <c r="C33" s="39"/>
      <c r="D33" s="39"/>
      <c r="E33" s="34"/>
      <c r="F33" s="39"/>
      <c r="G33" s="39"/>
      <c r="H33" s="39"/>
    </row>
    <row r="34" customFormat="false" ht="23.4" hidden="false" customHeight="true" outlineLevel="0" collapsed="false">
      <c r="A34" s="12" t="s">
        <v>46</v>
      </c>
      <c r="C34" s="40"/>
      <c r="E34" s="40"/>
      <c r="F34" s="4"/>
      <c r="G34" s="4"/>
      <c r="H34" s="4"/>
    </row>
    <row r="35" customFormat="false" ht="25.35" hidden="false" customHeight="true" outlineLevel="0" collapsed="false">
      <c r="A35" s="4" t="s">
        <v>47</v>
      </c>
      <c r="B35" s="4"/>
      <c r="C35" s="4"/>
      <c r="D35" s="4"/>
      <c r="E35" s="4" t="s">
        <v>48</v>
      </c>
      <c r="F35" s="4" t="s">
        <v>49</v>
      </c>
      <c r="G35" s="4" t="s">
        <v>50</v>
      </c>
      <c r="H35" s="4"/>
    </row>
    <row r="36" customFormat="false" ht="13.4" hidden="false" customHeight="true" outlineLevel="0" collapsed="false">
      <c r="A36" s="31" t="n">
        <v>123.456</v>
      </c>
      <c r="B36" s="41"/>
      <c r="C36" s="41"/>
      <c r="D36" s="41"/>
      <c r="E36" s="34"/>
      <c r="F36" s="42"/>
      <c r="G36" s="39"/>
      <c r="H36" s="39"/>
    </row>
    <row r="37" customFormat="false" ht="13.4" hidden="false" customHeight="true" outlineLevel="0" collapsed="false">
      <c r="A37" s="31" t="n">
        <v>25.97</v>
      </c>
      <c r="B37" s="41"/>
      <c r="C37" s="41"/>
      <c r="D37" s="41"/>
      <c r="E37" s="34"/>
      <c r="F37" s="42"/>
      <c r="G37" s="39"/>
      <c r="H37" s="39"/>
    </row>
    <row r="38" customFormat="false" ht="13.4" hidden="false" customHeight="true" outlineLevel="0" collapsed="false">
      <c r="A38" s="31" t="n">
        <v>235.23</v>
      </c>
      <c r="B38" s="41"/>
      <c r="C38" s="41"/>
      <c r="D38" s="41"/>
      <c r="E38" s="34"/>
      <c r="F38" s="42"/>
      <c r="G38" s="39"/>
      <c r="H38" s="39"/>
    </row>
    <row r="39" customFormat="false" ht="13.4" hidden="false" customHeight="true" outlineLevel="0" collapsed="false">
      <c r="A39" s="31" t="n">
        <v>705.72</v>
      </c>
      <c r="B39" s="41"/>
      <c r="C39" s="41"/>
      <c r="D39" s="41"/>
      <c r="E39" s="34"/>
      <c r="F39" s="42"/>
      <c r="G39" s="39"/>
      <c r="H39" s="39"/>
    </row>
    <row r="40" customFormat="false" ht="13.4" hidden="false" customHeight="true" outlineLevel="0" collapsed="false">
      <c r="A40" s="31" t="n">
        <v>115.31</v>
      </c>
      <c r="B40" s="41"/>
      <c r="C40" s="41"/>
      <c r="D40" s="41"/>
      <c r="E40" s="34"/>
      <c r="F40" s="42"/>
      <c r="G40" s="39"/>
      <c r="H40" s="39"/>
    </row>
  </sheetData>
  <mergeCells count="47">
    <mergeCell ref="A1:C1"/>
    <mergeCell ref="A2:D2"/>
    <mergeCell ref="E2:H2"/>
    <mergeCell ref="A3:D3"/>
    <mergeCell ref="E3:H3"/>
    <mergeCell ref="A4:D4"/>
    <mergeCell ref="E4:H4"/>
    <mergeCell ref="A5:D5"/>
    <mergeCell ref="E5:H5"/>
    <mergeCell ref="A6:D6"/>
    <mergeCell ref="A7:D7"/>
    <mergeCell ref="A8:D8"/>
    <mergeCell ref="A24:C24"/>
    <mergeCell ref="A25:B25"/>
    <mergeCell ref="C25:D25"/>
    <mergeCell ref="G25:H25"/>
    <mergeCell ref="A26:B26"/>
    <mergeCell ref="C26:D26"/>
    <mergeCell ref="G26:H26"/>
    <mergeCell ref="A27:B27"/>
    <mergeCell ref="C27:D27"/>
    <mergeCell ref="G27:H27"/>
    <mergeCell ref="C28:D28"/>
    <mergeCell ref="E28:H28"/>
    <mergeCell ref="C29:D29"/>
    <mergeCell ref="G29:H29"/>
    <mergeCell ref="C30:D30"/>
    <mergeCell ref="E30:H30"/>
    <mergeCell ref="C31:D31"/>
    <mergeCell ref="G31:H31"/>
    <mergeCell ref="C32:D32"/>
    <mergeCell ref="E32:H32"/>
    <mergeCell ref="C33:D33"/>
    <mergeCell ref="G33:H33"/>
    <mergeCell ref="G34:H34"/>
    <mergeCell ref="A35:D35"/>
    <mergeCell ref="G35:H35"/>
    <mergeCell ref="B36:D36"/>
    <mergeCell ref="G36:H36"/>
    <mergeCell ref="B37:D37"/>
    <mergeCell ref="G37:H37"/>
    <mergeCell ref="B38:D38"/>
    <mergeCell ref="G38:H38"/>
    <mergeCell ref="B39:D39"/>
    <mergeCell ref="G39:H39"/>
    <mergeCell ref="B40:D40"/>
    <mergeCell ref="G40:H40"/>
  </mergeCells>
  <printOptions headings="false" gridLines="false" gridLinesSet="true" horizontalCentered="true" verticalCentered="false"/>
  <pageMargins left="0.429861111111111" right="0.542361111111111" top="1.16388888888889" bottom="1.025" header="0.7875" footer="0.787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&amp;LFonctions Arrondi, Tronque...</oddHeader>
    <oddFooter>&amp;L&amp;F&amp;CPage &amp;P&amp;R© www.formettic.be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RowHeight="12.8"/>
  <cols>
    <col collapsed="false" hidden="false" max="1" min="1" style="0" width="19.4183673469388"/>
    <col collapsed="false" hidden="false" max="3" min="2" style="0" width="10.6173469387755"/>
    <col collapsed="false" hidden="false" max="4" min="4" style="0" width="12.3469387755102"/>
    <col collapsed="false" hidden="false" max="5" min="5" style="0" width="22.2448979591837"/>
    <col collapsed="false" hidden="false" max="6" min="6" style="0" width="21.3010204081633"/>
    <col collapsed="false" hidden="false" max="7" min="7" style="0" width="22.1122448979592"/>
    <col collapsed="false" hidden="false" max="8" min="8" style="0" width="13.6989795918367"/>
    <col collapsed="false" hidden="false" max="1025" min="9" style="0" width="11.5663265306122"/>
  </cols>
  <sheetData>
    <row r="1" customFormat="false" ht="17.6" hidden="false" customHeight="false" outlineLevel="0" collapsed="false">
      <c r="A1" s="43" t="s">
        <v>51</v>
      </c>
      <c r="B1" s="43"/>
      <c r="C1" s="43"/>
    </row>
    <row r="2" customFormat="false" ht="18.65" hidden="false" customHeight="true" outlineLevel="0" collapsed="false">
      <c r="A2" s="2" t="str">
        <f aca="false">"ARRONDI(nombre;no_chiffres)"</f>
        <v>ARRONDI(nombre;no_chiffres)</v>
      </c>
      <c r="B2" s="2"/>
      <c r="C2" s="2"/>
      <c r="D2" s="2"/>
      <c r="E2" s="2" t="str">
        <f aca="false">"TRONQUE(nombre;no_decimales)"</f>
        <v>TRONQUE(nombre;no_decimales)</v>
      </c>
      <c r="F2" s="2"/>
      <c r="G2" s="2"/>
      <c r="H2" s="2"/>
    </row>
    <row r="3" customFormat="false" ht="13.4" hidden="false" customHeight="true" outlineLevel="0" collapsed="false">
      <c r="A3" s="3" t="s">
        <v>1</v>
      </c>
      <c r="B3" s="3"/>
      <c r="C3" s="3"/>
      <c r="D3" s="3"/>
      <c r="E3" s="4" t="s">
        <v>2</v>
      </c>
      <c r="F3" s="4"/>
      <c r="G3" s="4"/>
      <c r="H3" s="4"/>
    </row>
    <row r="4" customFormat="false" ht="13.4" hidden="false" customHeight="true" outlineLevel="0" collapsed="false">
      <c r="A4" s="5" t="s">
        <v>3</v>
      </c>
      <c r="B4" s="5"/>
      <c r="C4" s="5"/>
      <c r="D4" s="5"/>
      <c r="E4" s="5" t="s">
        <v>3</v>
      </c>
      <c r="F4" s="5"/>
      <c r="G4" s="5"/>
      <c r="H4" s="5"/>
    </row>
    <row r="5" customFormat="false" ht="27.6" hidden="false" customHeight="true" outlineLevel="0" collapsed="false">
      <c r="A5" s="5" t="s">
        <v>4</v>
      </c>
      <c r="B5" s="5"/>
      <c r="C5" s="5"/>
      <c r="D5" s="5"/>
      <c r="E5" s="5" t="s">
        <v>5</v>
      </c>
      <c r="F5" s="5"/>
      <c r="G5" s="5"/>
      <c r="H5" s="5"/>
    </row>
    <row r="6" customFormat="false" ht="25.35" hidden="false" customHeight="true" outlineLevel="0" collapsed="false">
      <c r="A6" s="5" t="s">
        <v>6</v>
      </c>
      <c r="B6" s="5"/>
      <c r="C6" s="5"/>
      <c r="D6" s="5"/>
      <c r="E6" s="6"/>
      <c r="H6" s="7"/>
    </row>
    <row r="7" customFormat="false" ht="25.35" hidden="false" customHeight="true" outlineLevel="0" collapsed="false">
      <c r="A7" s="5" t="s">
        <v>7</v>
      </c>
      <c r="B7" s="5"/>
      <c r="C7" s="5"/>
      <c r="D7" s="5"/>
      <c r="E7" s="6"/>
      <c r="H7" s="7"/>
    </row>
    <row r="8" customFormat="false" ht="25.35" hidden="false" customHeight="true" outlineLevel="0" collapsed="false">
      <c r="A8" s="8" t="s">
        <v>8</v>
      </c>
      <c r="B8" s="8"/>
      <c r="C8" s="8"/>
      <c r="D8" s="8"/>
      <c r="E8" s="9"/>
      <c r="F8" s="10"/>
      <c r="G8" s="10"/>
      <c r="H8" s="11"/>
    </row>
    <row r="9" customFormat="false" ht="18.65" hidden="false" customHeight="false" outlineLevel="0" collapsed="false">
      <c r="A9" s="12" t="s">
        <v>9</v>
      </c>
    </row>
    <row r="10" customFormat="false" ht="22.35" hidden="false" customHeight="true" outlineLevel="0" collapsed="false">
      <c r="A10" s="0" t="s">
        <v>10</v>
      </c>
      <c r="B10" s="13" t="n">
        <v>2532.451</v>
      </c>
      <c r="H10" s="14" t="s">
        <v>11</v>
      </c>
    </row>
    <row r="11" customFormat="false" ht="12.8" hidden="false" customHeight="false" outlineLevel="0" collapsed="false">
      <c r="A11" s="15" t="s">
        <v>12</v>
      </c>
      <c r="B11" s="16" t="n">
        <f aca="false">ROUND($B$10,2)</f>
        <v>2532.45</v>
      </c>
      <c r="C11" s="17"/>
      <c r="D11" s="18"/>
      <c r="E11" s="17" t="s">
        <v>13</v>
      </c>
      <c r="F11" s="19" t="n">
        <f aca="false">TRUNC($B$10,2)</f>
        <v>2532.45</v>
      </c>
      <c r="G11" s="17" t="s">
        <v>14</v>
      </c>
      <c r="H11" s="20" t="n">
        <f aca="false">B11-F11</f>
        <v>0</v>
      </c>
    </row>
    <row r="12" customFormat="false" ht="12.8" hidden="false" customHeight="false" outlineLevel="0" collapsed="false">
      <c r="A12" s="21" t="s">
        <v>15</v>
      </c>
      <c r="B12" s="22" t="n">
        <f aca="false">ROUND($B$10,1)</f>
        <v>2532.5</v>
      </c>
      <c r="C12" s="6"/>
      <c r="E12" s="6" t="s">
        <v>13</v>
      </c>
      <c r="F12" s="23" t="n">
        <f aca="false">TRUNC($B$10,1)</f>
        <v>2532.4</v>
      </c>
      <c r="G12" s="6" t="s">
        <v>16</v>
      </c>
      <c r="H12" s="24" t="n">
        <f aca="false">B12-F12</f>
        <v>0.0999999999999091</v>
      </c>
    </row>
    <row r="13" customFormat="false" ht="12.8" hidden="false" customHeight="false" outlineLevel="0" collapsed="false">
      <c r="A13" s="21" t="s">
        <v>17</v>
      </c>
      <c r="B13" s="22" t="n">
        <f aca="false">ROUND($B$10,0)</f>
        <v>2532</v>
      </c>
      <c r="C13" s="6"/>
      <c r="E13" s="6" t="s">
        <v>13</v>
      </c>
      <c r="F13" s="23" t="n">
        <f aca="false">TRUNC($B$10,0)</f>
        <v>2532</v>
      </c>
      <c r="G13" s="6" t="s">
        <v>18</v>
      </c>
      <c r="H13" s="24" t="n">
        <f aca="false">B13-F13</f>
        <v>0</v>
      </c>
    </row>
    <row r="14" customFormat="false" ht="12.8" hidden="false" customHeight="false" outlineLevel="0" collapsed="false">
      <c r="A14" s="21" t="s">
        <v>19</v>
      </c>
      <c r="B14" s="22" t="n">
        <f aca="false">ROUND($B$10,-1)</f>
        <v>2530</v>
      </c>
      <c r="C14" s="6"/>
      <c r="E14" s="6" t="s">
        <v>13</v>
      </c>
      <c r="F14" s="23" t="n">
        <f aca="false">TRUNC($B$10,-1)</f>
        <v>2530</v>
      </c>
      <c r="G14" s="6" t="s">
        <v>20</v>
      </c>
      <c r="H14" s="24" t="n">
        <f aca="false">B14-F14</f>
        <v>0</v>
      </c>
    </row>
    <row r="15" customFormat="false" ht="12.8" hidden="false" customHeight="false" outlineLevel="0" collapsed="false">
      <c r="A15" s="25" t="s">
        <v>21</v>
      </c>
      <c r="B15" s="26" t="n">
        <f aca="false">ROUND($B$10,-2)</f>
        <v>2500</v>
      </c>
      <c r="C15" s="9"/>
      <c r="D15" s="10"/>
      <c r="E15" s="9" t="s">
        <v>13</v>
      </c>
      <c r="F15" s="27" t="n">
        <f aca="false">TRUNC($B$10,-2)</f>
        <v>2500</v>
      </c>
      <c r="G15" s="9" t="s">
        <v>22</v>
      </c>
      <c r="H15" s="28" t="n">
        <f aca="false">B15-F15</f>
        <v>0</v>
      </c>
    </row>
    <row r="16" customFormat="false" ht="23.4" hidden="false" customHeight="true" outlineLevel="0" collapsed="false">
      <c r="A16" s="12" t="s">
        <v>23</v>
      </c>
      <c r="B16" s="29"/>
    </row>
    <row r="17" customFormat="false" ht="12.8" hidden="false" customHeight="false" outlineLevel="0" collapsed="false">
      <c r="A17" s="30"/>
      <c r="B17" s="30"/>
      <c r="C17" s="31" t="s">
        <v>24</v>
      </c>
      <c r="D17" s="31" t="n">
        <v>1</v>
      </c>
      <c r="E17" s="31" t="n">
        <v>0</v>
      </c>
      <c r="F17" s="31" t="n">
        <v>-1</v>
      </c>
      <c r="G17" s="31" t="n">
        <v>0</v>
      </c>
      <c r="H17" s="31" t="n">
        <v>1</v>
      </c>
    </row>
    <row r="18" customFormat="false" ht="12.8" hidden="false" customHeight="false" outlineLevel="0" collapsed="false">
      <c r="A18" s="31" t="s">
        <v>25</v>
      </c>
      <c r="B18" s="31" t="s">
        <v>26</v>
      </c>
      <c r="C18" s="32" t="s">
        <v>27</v>
      </c>
      <c r="D18" s="31" t="s">
        <v>28</v>
      </c>
      <c r="E18" s="31" t="s">
        <v>28</v>
      </c>
      <c r="F18" s="31" t="s">
        <v>28</v>
      </c>
      <c r="G18" s="31" t="s">
        <v>29</v>
      </c>
      <c r="H18" s="31" t="s">
        <v>29</v>
      </c>
      <c r="I18" s="31" t="s">
        <v>11</v>
      </c>
      <c r="J18" s="31" t="s">
        <v>11</v>
      </c>
    </row>
    <row r="19" customFormat="false" ht="12.8" hidden="false" customHeight="false" outlineLevel="0" collapsed="false">
      <c r="A19" s="44" t="n">
        <v>448.238</v>
      </c>
      <c r="B19" s="31" t="n">
        <f aca="false">PI()</f>
        <v>3.14159265358979</v>
      </c>
      <c r="C19" s="33" t="n">
        <f aca="false">A19*B19</f>
        <v>1408.18120785978</v>
      </c>
      <c r="D19" s="34" t="n">
        <f aca="false">ROUND(A19*B19,1)</f>
        <v>1408.2</v>
      </c>
      <c r="E19" s="34" t="n">
        <f aca="false">ROUND(A19*B19,0)</f>
        <v>1408</v>
      </c>
      <c r="F19" s="35" t="n">
        <f aca="false">ROUND(A19*B19,-1)</f>
        <v>1410</v>
      </c>
      <c r="G19" s="35" t="n">
        <f aca="false">TRUNC(C19,0)</f>
        <v>1408</v>
      </c>
      <c r="H19" s="35" t="n">
        <f aca="false">TRUNC(D19,1)</f>
        <v>1408.2</v>
      </c>
      <c r="I19" s="45" t="n">
        <f aca="false">D19-H19</f>
        <v>0</v>
      </c>
      <c r="J19" s="45" t="n">
        <f aca="false">E19-G19</f>
        <v>0</v>
      </c>
    </row>
    <row r="20" customFormat="false" ht="12.8" hidden="false" customHeight="false" outlineLevel="0" collapsed="false">
      <c r="A20" s="44" t="n">
        <v>25.505</v>
      </c>
      <c r="B20" s="31" t="n">
        <f aca="false">PI()</f>
        <v>3.14159265358979</v>
      </c>
      <c r="C20" s="33" t="n">
        <f aca="false">A20*B20</f>
        <v>80.1263206298077</v>
      </c>
      <c r="D20" s="34" t="n">
        <f aca="false">ROUND(A20*B20,1)</f>
        <v>80.1</v>
      </c>
      <c r="E20" s="34" t="n">
        <f aca="false">ROUND(A20*B20,0)</f>
        <v>80</v>
      </c>
      <c r="F20" s="35" t="n">
        <f aca="false">ROUND(A20*B20,-1)</f>
        <v>80</v>
      </c>
      <c r="G20" s="35" t="n">
        <f aca="false">TRUNC(C20,0)</f>
        <v>80</v>
      </c>
      <c r="H20" s="35" t="n">
        <f aca="false">TRUNC(D20,1)</f>
        <v>80.1</v>
      </c>
      <c r="I20" s="45" t="n">
        <f aca="false">D20-H20</f>
        <v>0</v>
      </c>
      <c r="J20" s="45" t="n">
        <f aca="false">E20-G20</f>
        <v>0</v>
      </c>
    </row>
    <row r="21" customFormat="false" ht="12.8" hidden="false" customHeight="false" outlineLevel="0" collapsed="false">
      <c r="A21" s="44" t="n">
        <v>102.126</v>
      </c>
      <c r="B21" s="31" t="n">
        <f aca="false">PI()</f>
        <v>3.14159265358979</v>
      </c>
      <c r="C21" s="33" t="n">
        <f aca="false">A21*B21</f>
        <v>320.838291340511</v>
      </c>
      <c r="D21" s="34" t="n">
        <f aca="false">ROUND(A21*B21,1)</f>
        <v>320.8</v>
      </c>
      <c r="E21" s="34" t="n">
        <f aca="false">ROUND(A21*B21,0)</f>
        <v>321</v>
      </c>
      <c r="F21" s="35" t="n">
        <f aca="false">ROUND(A21*B21,-1)</f>
        <v>320</v>
      </c>
      <c r="G21" s="35" t="n">
        <f aca="false">TRUNC(C21,0)</f>
        <v>320</v>
      </c>
      <c r="H21" s="35" t="n">
        <f aca="false">TRUNC(D21,1)</f>
        <v>320.8</v>
      </c>
      <c r="I21" s="45" t="n">
        <f aca="false">D21-H21</f>
        <v>0</v>
      </c>
      <c r="J21" s="45" t="n">
        <f aca="false">E21-G21</f>
        <v>1</v>
      </c>
    </row>
    <row r="22" customFormat="false" ht="12.8" hidden="false" customHeight="false" outlineLevel="0" collapsed="false">
      <c r="A22" s="44" t="n">
        <v>1989.005</v>
      </c>
      <c r="B22" s="31" t="n">
        <f aca="false">PI()</f>
        <v>3.14159265358979</v>
      </c>
      <c r="C22" s="33" t="n">
        <f aca="false">A22*B22</f>
        <v>6248.64349595337</v>
      </c>
      <c r="D22" s="34" t="n">
        <f aca="false">ROUND(A22*B22,1)</f>
        <v>6248.6</v>
      </c>
      <c r="E22" s="34" t="n">
        <f aca="false">ROUND(A22*B22,0)</f>
        <v>6249</v>
      </c>
      <c r="F22" s="35" t="n">
        <f aca="false">ROUND(A22*B22,-1)</f>
        <v>6250</v>
      </c>
      <c r="G22" s="35" t="n">
        <f aca="false">TRUNC(C22,0)</f>
        <v>6248</v>
      </c>
      <c r="H22" s="35" t="n">
        <f aca="false">TRUNC(D22,1)</f>
        <v>6248.6</v>
      </c>
      <c r="I22" s="45" t="n">
        <f aca="false">D22-H22</f>
        <v>0</v>
      </c>
      <c r="J22" s="45" t="n">
        <f aca="false">E22-G22</f>
        <v>1</v>
      </c>
    </row>
    <row r="23" customFormat="false" ht="12.8" hidden="false" customHeight="false" outlineLevel="0" collapsed="false">
      <c r="A23" s="44" t="n">
        <v>2050.87</v>
      </c>
      <c r="B23" s="31" t="n">
        <f aca="false">PI()</f>
        <v>3.14159265358979</v>
      </c>
      <c r="C23" s="33" t="n">
        <f aca="false">A23*B23</f>
        <v>6442.9981254677</v>
      </c>
      <c r="D23" s="34" t="n">
        <f aca="false">ROUND(A23*B23,1)</f>
        <v>6443</v>
      </c>
      <c r="E23" s="34" t="n">
        <f aca="false">ROUND(A23*B23,0)</f>
        <v>6443</v>
      </c>
      <c r="F23" s="35" t="n">
        <f aca="false">ROUND(A23*B23,-1)</f>
        <v>6440</v>
      </c>
      <c r="G23" s="35" t="n">
        <f aca="false">TRUNC(C23,0)</f>
        <v>6442</v>
      </c>
      <c r="H23" s="35" t="n">
        <f aca="false">TRUNC(D23,1)</f>
        <v>6443</v>
      </c>
      <c r="I23" s="45" t="n">
        <f aca="false">D23-H23</f>
        <v>0</v>
      </c>
      <c r="J23" s="45" t="n">
        <f aca="false">E23-G23</f>
        <v>1</v>
      </c>
    </row>
    <row r="24" customFormat="false" ht="17.6" hidden="false" customHeight="false" outlineLevel="0" collapsed="false">
      <c r="A24" s="43" t="s">
        <v>51</v>
      </c>
      <c r="B24" s="43"/>
      <c r="C24" s="43"/>
    </row>
    <row r="25" customFormat="false" ht="28.35" hidden="false" customHeight="true" outlineLevel="0" collapsed="false">
      <c r="A25" s="36" t="s">
        <v>31</v>
      </c>
      <c r="B25" s="36"/>
      <c r="C25" s="36" t="s">
        <v>32</v>
      </c>
      <c r="D25" s="36"/>
      <c r="E25" s="37" t="s">
        <v>33</v>
      </c>
      <c r="F25" s="36" t="s">
        <v>34</v>
      </c>
      <c r="G25" s="36" t="s">
        <v>35</v>
      </c>
      <c r="H25" s="36"/>
    </row>
    <row r="26" customFormat="false" ht="85.8" hidden="false" customHeight="true" outlineLevel="0" collapsed="false">
      <c r="A26" s="4" t="s">
        <v>36</v>
      </c>
      <c r="B26" s="4"/>
      <c r="C26" s="4" t="s">
        <v>37</v>
      </c>
      <c r="D26" s="4"/>
      <c r="E26" s="4" t="s">
        <v>38</v>
      </c>
      <c r="F26" s="4" t="s">
        <v>36</v>
      </c>
      <c r="G26" s="4" t="s">
        <v>39</v>
      </c>
      <c r="H26" s="4"/>
    </row>
    <row r="27" customFormat="false" ht="25.35" hidden="false" customHeight="true" outlineLevel="0" collapsed="false">
      <c r="A27" s="4" t="str">
        <f aca="false">"=ARRONDI.INF('Nombre';no_chiffres)"</f>
        <v>=ARRONDI.INF('Nombre';no_chiffres)</v>
      </c>
      <c r="B27" s="4"/>
      <c r="C27" s="4" t="str">
        <f aca="false">"=ARRONDI.SUP(nombre;no_chiffres)"</f>
        <v>=ARRONDI.SUP(nombre;no_chiffres)</v>
      </c>
      <c r="D27" s="4"/>
      <c r="E27" s="4" t="str">
        <f aca="false">"=ARRONDI.AU.MULTIPLE(Nombre;Multiple)"</f>
        <v>=ARRONDI.AU.MULTIPLE(Nombre;Multiple)</v>
      </c>
      <c r="F27" s="4" t="str">
        <f aca="false">"=PLANCHER(Nombre;Précision;Mode)"</f>
        <v>=PLANCHER(Nombre;Précision;Mode)</v>
      </c>
      <c r="G27" s="4" t="str">
        <f aca="false">"=PLAFOND(Nombre;Précision;Mode)"</f>
        <v>=PLAFOND(Nombre;Précision;Mode)</v>
      </c>
      <c r="H27" s="4"/>
    </row>
    <row r="28" customFormat="false" ht="23.85" hidden="false" customHeight="true" outlineLevel="0" collapsed="false">
      <c r="A28" s="31" t="s">
        <v>40</v>
      </c>
      <c r="B28" s="32" t="s">
        <v>41</v>
      </c>
      <c r="C28" s="4" t="s">
        <v>42</v>
      </c>
      <c r="D28" s="4"/>
      <c r="E28" s="38" t="s">
        <v>43</v>
      </c>
      <c r="F28" s="38"/>
      <c r="G28" s="38"/>
      <c r="H28" s="38"/>
    </row>
    <row r="29" customFormat="false" ht="13.4" hidden="false" customHeight="true" outlineLevel="0" collapsed="false">
      <c r="A29" s="31" t="n">
        <f aca="false">A19*B19</f>
        <v>1408.18120785978</v>
      </c>
      <c r="B29" s="34" t="n">
        <f aca="false">ROUNDDOWN(A19*B19,0)</f>
        <v>1408</v>
      </c>
      <c r="C29" s="39" t="n">
        <f aca="false">ROUNDUP(A19*B19,0)</f>
        <v>1409</v>
      </c>
      <c r="D29" s="39"/>
      <c r="E29" s="34" t="n">
        <f aca="false">MROUND(A29,5)</f>
        <v>1410</v>
      </c>
      <c r="F29" s="39" t="n">
        <f aca="false">FLOOR(A29,5,1)</f>
        <v>1405</v>
      </c>
      <c r="G29" s="39" t="n">
        <f aca="false">CEILING($A29,5,1)</f>
        <v>1410</v>
      </c>
      <c r="H29" s="39"/>
    </row>
    <row r="30" customFormat="false" ht="13.4" hidden="false" customHeight="true" outlineLevel="0" collapsed="false">
      <c r="A30" s="31" t="n">
        <f aca="false">A20*B20</f>
        <v>80.1263206298077</v>
      </c>
      <c r="B30" s="34" t="n">
        <f aca="false">ROUNDDOWN(A20*B20,0)</f>
        <v>80</v>
      </c>
      <c r="C30" s="39" t="n">
        <f aca="false">ROUNDUP(A20*B20,0)</f>
        <v>81</v>
      </c>
      <c r="D30" s="39"/>
      <c r="E30" s="38" t="s">
        <v>44</v>
      </c>
      <c r="F30" s="38"/>
      <c r="G30" s="38"/>
      <c r="H30" s="38"/>
    </row>
    <row r="31" customFormat="false" ht="13.4" hidden="false" customHeight="true" outlineLevel="0" collapsed="false">
      <c r="A31" s="31" t="n">
        <f aca="false">A21*B21</f>
        <v>320.838291340511</v>
      </c>
      <c r="B31" s="34" t="n">
        <f aca="false">ROUNDDOWN(A21*B21,0)</f>
        <v>320</v>
      </c>
      <c r="C31" s="39" t="n">
        <f aca="false">ROUNDUP(A21*B21,0)</f>
        <v>321</v>
      </c>
      <c r="D31" s="39"/>
      <c r="E31" s="34" t="n">
        <f aca="false">MROUND(A31,6)</f>
        <v>318</v>
      </c>
      <c r="F31" s="39" t="n">
        <f aca="false">FLOOR(A31,6,1)</f>
        <v>318</v>
      </c>
      <c r="G31" s="39" t="n">
        <f aca="false">CEILING($A31,6,1)</f>
        <v>324</v>
      </c>
      <c r="H31" s="39"/>
    </row>
    <row r="32" customFormat="false" ht="13.4" hidden="false" customHeight="true" outlineLevel="0" collapsed="false">
      <c r="A32" s="31" t="n">
        <f aca="false">A22*B22</f>
        <v>6248.64349595337</v>
      </c>
      <c r="B32" s="34" t="n">
        <f aca="false">ROUNDDOWN(A22*B22,0)</f>
        <v>6248</v>
      </c>
      <c r="C32" s="39" t="n">
        <f aca="false">ROUNDUP(A22*B22,0)</f>
        <v>6249</v>
      </c>
      <c r="D32" s="39"/>
      <c r="E32" s="38" t="s">
        <v>45</v>
      </c>
      <c r="F32" s="38"/>
      <c r="G32" s="38"/>
      <c r="H32" s="38"/>
    </row>
    <row r="33" customFormat="false" ht="13.4" hidden="false" customHeight="true" outlineLevel="0" collapsed="false">
      <c r="A33" s="31" t="n">
        <f aca="false">A23*B23</f>
        <v>6442.9981254677</v>
      </c>
      <c r="B33" s="34" t="n">
        <f aca="false">ROUNDDOWN(A23*B23,0)</f>
        <v>6442</v>
      </c>
      <c r="C33" s="39" t="n">
        <f aca="false">ROUNDUP(A23*B23,0)</f>
        <v>6443</v>
      </c>
      <c r="D33" s="39"/>
      <c r="E33" s="34" t="n">
        <f aca="false">MROUND(A33,40)</f>
        <v>6440</v>
      </c>
      <c r="F33" s="39" t="n">
        <f aca="false">FLOOR(A33,40,1)</f>
        <v>6440</v>
      </c>
      <c r="G33" s="39" t="n">
        <f aca="false">CEILING($A33,40,1)</f>
        <v>6480</v>
      </c>
      <c r="H33" s="39"/>
    </row>
    <row r="34" customFormat="false" ht="23.4" hidden="false" customHeight="true" outlineLevel="0" collapsed="false">
      <c r="A34" s="12" t="s">
        <v>46</v>
      </c>
      <c r="C34" s="40"/>
      <c r="E34" s="40"/>
      <c r="F34" s="4"/>
      <c r="G34" s="4"/>
      <c r="H34" s="4"/>
    </row>
    <row r="35" customFormat="false" ht="25.35" hidden="false" customHeight="true" outlineLevel="0" collapsed="false">
      <c r="A35" s="4" t="s">
        <v>47</v>
      </c>
      <c r="B35" s="4"/>
      <c r="C35" s="4"/>
      <c r="D35" s="4"/>
      <c r="E35" s="4" t="s">
        <v>48</v>
      </c>
      <c r="F35" s="4" t="s">
        <v>49</v>
      </c>
      <c r="G35" s="4" t="s">
        <v>50</v>
      </c>
      <c r="H35" s="4"/>
      <c r="I35" s="4" t="s">
        <v>11</v>
      </c>
      <c r="J35" s="4" t="s">
        <v>11</v>
      </c>
    </row>
    <row r="36" customFormat="false" ht="13.4" hidden="false" customHeight="true" outlineLevel="0" collapsed="false">
      <c r="A36" s="31" t="n">
        <f aca="false">PI()</f>
        <v>3.14159265358979</v>
      </c>
      <c r="B36" s="41" t="n">
        <f aca="false">ROUND(A36*2,0)/2</f>
        <v>3</v>
      </c>
      <c r="C36" s="41"/>
      <c r="D36" s="41"/>
      <c r="E36" s="34" t="n">
        <f aca="false">MROUND(A36,0.5)</f>
        <v>3</v>
      </c>
      <c r="F36" s="42" t="n">
        <f aca="false">ROUND(A36*20,0)/20</f>
        <v>3.15</v>
      </c>
      <c r="G36" s="39" t="n">
        <f aca="false">MROUND(A36,0.05)</f>
        <v>3.15</v>
      </c>
      <c r="H36" s="39"/>
      <c r="I36" s="45" t="n">
        <f aca="false">B36-E36</f>
        <v>0</v>
      </c>
      <c r="J36" s="45" t="n">
        <f aca="false">F36-G36</f>
        <v>0</v>
      </c>
    </row>
    <row r="37" customFormat="false" ht="13.4" hidden="false" customHeight="true" outlineLevel="0" collapsed="false">
      <c r="A37" s="31" t="n">
        <v>25.97</v>
      </c>
      <c r="B37" s="41" t="n">
        <f aca="false">ROUND(A37*2,0)/2</f>
        <v>26</v>
      </c>
      <c r="C37" s="41"/>
      <c r="D37" s="41"/>
      <c r="E37" s="34" t="n">
        <f aca="false">MROUND(A37,0.5)</f>
        <v>26</v>
      </c>
      <c r="F37" s="42" t="n">
        <f aca="false">ROUND(A37*20,0)/20</f>
        <v>25.95</v>
      </c>
      <c r="G37" s="39" t="n">
        <f aca="false">MROUND(A37,0.05)</f>
        <v>25.95</v>
      </c>
      <c r="H37" s="39"/>
      <c r="I37" s="45" t="n">
        <f aca="false">B37-E37</f>
        <v>0</v>
      </c>
      <c r="J37" s="45" t="n">
        <f aca="false">F37-G37</f>
        <v>0</v>
      </c>
    </row>
    <row r="38" customFormat="false" ht="13.4" hidden="false" customHeight="true" outlineLevel="0" collapsed="false">
      <c r="A38" s="31" t="n">
        <v>235.23</v>
      </c>
      <c r="B38" s="41" t="n">
        <f aca="false">ROUND(A38*2,0)/2</f>
        <v>235</v>
      </c>
      <c r="C38" s="41"/>
      <c r="D38" s="41"/>
      <c r="E38" s="34" t="n">
        <f aca="false">MROUND(A38,0.5)</f>
        <v>235</v>
      </c>
      <c r="F38" s="42" t="n">
        <f aca="false">ROUND(A38*20,0)/20</f>
        <v>235.25</v>
      </c>
      <c r="G38" s="39" t="n">
        <f aca="false">MROUND(A38,0.05)</f>
        <v>235.25</v>
      </c>
      <c r="H38" s="39"/>
      <c r="I38" s="45" t="n">
        <f aca="false">B38-E38</f>
        <v>0</v>
      </c>
      <c r="J38" s="45" t="n">
        <f aca="false">F38-G38</f>
        <v>0</v>
      </c>
    </row>
    <row r="39" customFormat="false" ht="13.4" hidden="false" customHeight="true" outlineLevel="0" collapsed="false">
      <c r="A39" s="31" t="n">
        <v>705.72</v>
      </c>
      <c r="B39" s="41" t="n">
        <f aca="false">ROUND(A39*2,0)/2</f>
        <v>705.5</v>
      </c>
      <c r="C39" s="41"/>
      <c r="D39" s="41"/>
      <c r="E39" s="34" t="n">
        <f aca="false">MROUND(A39,0.5)</f>
        <v>705.5</v>
      </c>
      <c r="F39" s="42" t="n">
        <f aca="false">ROUND(A39*20,0)/20</f>
        <v>705.7</v>
      </c>
      <c r="G39" s="39" t="n">
        <f aca="false">MROUND(A39,0.05)</f>
        <v>705.7</v>
      </c>
      <c r="H39" s="39"/>
      <c r="I39" s="45" t="n">
        <f aca="false">B39-E39</f>
        <v>0</v>
      </c>
      <c r="J39" s="45" t="n">
        <f aca="false">F39-G39</f>
        <v>0</v>
      </c>
    </row>
    <row r="40" customFormat="false" ht="13.4" hidden="false" customHeight="true" outlineLevel="0" collapsed="false">
      <c r="A40" s="31" t="n">
        <v>115.31</v>
      </c>
      <c r="B40" s="41" t="n">
        <f aca="false">ROUND(A40*2,0)/2</f>
        <v>115.5</v>
      </c>
      <c r="C40" s="41"/>
      <c r="D40" s="41"/>
      <c r="E40" s="34" t="n">
        <f aca="false">MROUND(A40,0.5)</f>
        <v>115.5</v>
      </c>
      <c r="F40" s="42" t="n">
        <f aca="false">ROUND(A40*20,0)/20</f>
        <v>115.3</v>
      </c>
      <c r="G40" s="39" t="n">
        <f aca="false">MROUND(A40,0.05)</f>
        <v>115.3</v>
      </c>
      <c r="H40" s="39"/>
      <c r="I40" s="45" t="n">
        <f aca="false">B40-E40</f>
        <v>0</v>
      </c>
      <c r="J40" s="45" t="n">
        <f aca="false">F40-G40</f>
        <v>0</v>
      </c>
    </row>
  </sheetData>
  <mergeCells count="47">
    <mergeCell ref="A1:C1"/>
    <mergeCell ref="A2:D2"/>
    <mergeCell ref="E2:H2"/>
    <mergeCell ref="A3:D3"/>
    <mergeCell ref="E3:H3"/>
    <mergeCell ref="A4:D4"/>
    <mergeCell ref="E4:H4"/>
    <mergeCell ref="A5:D5"/>
    <mergeCell ref="E5:H5"/>
    <mergeCell ref="A6:D6"/>
    <mergeCell ref="A7:D7"/>
    <mergeCell ref="A8:D8"/>
    <mergeCell ref="A24:C24"/>
    <mergeCell ref="A25:B25"/>
    <mergeCell ref="C25:D25"/>
    <mergeCell ref="G25:H25"/>
    <mergeCell ref="A26:B26"/>
    <mergeCell ref="C26:D26"/>
    <mergeCell ref="G26:H26"/>
    <mergeCell ref="A27:B27"/>
    <mergeCell ref="C27:D27"/>
    <mergeCell ref="G27:H27"/>
    <mergeCell ref="C28:D28"/>
    <mergeCell ref="E28:H28"/>
    <mergeCell ref="C29:D29"/>
    <mergeCell ref="G29:H29"/>
    <mergeCell ref="C30:D30"/>
    <mergeCell ref="E30:H30"/>
    <mergeCell ref="C31:D31"/>
    <mergeCell ref="G31:H31"/>
    <mergeCell ref="C32:D32"/>
    <mergeCell ref="E32:H32"/>
    <mergeCell ref="C33:D33"/>
    <mergeCell ref="G33:H33"/>
    <mergeCell ref="G34:H34"/>
    <mergeCell ref="A35:D35"/>
    <mergeCell ref="G35:H35"/>
    <mergeCell ref="B36:D36"/>
    <mergeCell ref="G36:H36"/>
    <mergeCell ref="B37:D37"/>
    <mergeCell ref="G37:H37"/>
    <mergeCell ref="B38:D38"/>
    <mergeCell ref="G38:H38"/>
    <mergeCell ref="B39:D39"/>
    <mergeCell ref="G39:H39"/>
    <mergeCell ref="B40:D40"/>
    <mergeCell ref="G40:H40"/>
  </mergeCells>
  <printOptions headings="false" gridLines="false" gridLinesSet="true" horizontalCentered="true" verticalCentered="false"/>
  <pageMargins left="0.429861111111111" right="0.542361111111111" top="1.16388888888889" bottom="1.025" header="0.7875" footer="0.787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&amp;LFonctions Arrondi, Tronque...</oddHeader>
    <oddFooter>&amp;L&amp;F&amp;CPage &amp;P&amp;R© www.formettic.be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4.0918367346939"/>
    <col collapsed="false" hidden="false" max="12" min="2" style="0" width="10.2755102040816"/>
    <col collapsed="false" hidden="false" max="1025" min="13" style="0" width="11.5663265306122"/>
  </cols>
  <sheetData>
    <row r="1" customFormat="false" ht="35.05" hidden="false" customHeight="false" outlineLevel="0" collapsed="false">
      <c r="A1" s="46" t="s">
        <v>52</v>
      </c>
      <c r="B1" s="46" t="s">
        <v>25</v>
      </c>
      <c r="C1" s="46" t="s">
        <v>53</v>
      </c>
      <c r="D1" s="46" t="s">
        <v>54</v>
      </c>
      <c r="E1" s="38" t="s">
        <v>55</v>
      </c>
      <c r="F1" s="38" t="s">
        <v>41</v>
      </c>
      <c r="G1" s="38" t="s">
        <v>42</v>
      </c>
      <c r="H1" s="38" t="s">
        <v>56</v>
      </c>
      <c r="I1" s="38" t="s">
        <v>57</v>
      </c>
      <c r="J1" s="38" t="s">
        <v>58</v>
      </c>
      <c r="K1" s="38" t="s">
        <v>59</v>
      </c>
      <c r="L1" s="38" t="s">
        <v>60</v>
      </c>
    </row>
    <row r="2" customFormat="false" ht="12.8" hidden="false" customHeight="false" outlineLevel="0" collapsed="false">
      <c r="A2" s="47" t="s">
        <v>61</v>
      </c>
      <c r="B2" s="45" t="n">
        <v>3.33</v>
      </c>
      <c r="C2" s="48" t="n">
        <v>0.0605</v>
      </c>
      <c r="D2" s="33" t="n">
        <f aca="false">B2*(1+C2)</f>
        <v>3.531465</v>
      </c>
      <c r="E2" s="35" t="n">
        <f aca="false">ROUND(D2,2)</f>
        <v>3.53</v>
      </c>
      <c r="F2" s="35" t="n">
        <f aca="false">ROUNDDOWN(D2,1)</f>
        <v>3.5</v>
      </c>
      <c r="G2" s="34" t="n">
        <f aca="false">ROUNDUP(D2,1)</f>
        <v>3.6</v>
      </c>
      <c r="H2" s="34" t="n">
        <f aca="false">TRUNC(D2,1)</f>
        <v>3.5</v>
      </c>
      <c r="I2" s="34" t="n">
        <f aca="false">ROUND(D2*2,1)/2</f>
        <v>3.55</v>
      </c>
      <c r="J2" s="34" t="n">
        <f aca="false">MROUND(D2,0.4)</f>
        <v>3.6</v>
      </c>
      <c r="K2" s="34" t="n">
        <f aca="false">FLOOR(D2,0.4,1)</f>
        <v>3.2</v>
      </c>
      <c r="L2" s="34" t="n">
        <f aca="false">CEILING(D2,0.4,1)</f>
        <v>3.6</v>
      </c>
    </row>
    <row r="3" customFormat="false" ht="12.8" hidden="false" customHeight="false" outlineLevel="0" collapsed="false">
      <c r="A3" s="47" t="s">
        <v>62</v>
      </c>
      <c r="B3" s="45" t="n">
        <v>1.95</v>
      </c>
      <c r="C3" s="48" t="n">
        <v>0.0605</v>
      </c>
      <c r="D3" s="33" t="n">
        <f aca="false">B3*(1+C3)</f>
        <v>2.067975</v>
      </c>
      <c r="E3" s="35" t="n">
        <f aca="false">ROUND(D3,2)</f>
        <v>2.07</v>
      </c>
      <c r="F3" s="35" t="n">
        <f aca="false">ROUNDDOWN(D3,1)</f>
        <v>2</v>
      </c>
      <c r="G3" s="34" t="n">
        <f aca="false">ROUNDUP(D3,1)</f>
        <v>2.1</v>
      </c>
      <c r="H3" s="34" t="n">
        <f aca="false">TRUNC(D3,1)</f>
        <v>2</v>
      </c>
      <c r="I3" s="34" t="n">
        <f aca="false">ROUND(D3*2,1)/2</f>
        <v>2.05</v>
      </c>
      <c r="J3" s="34" t="n">
        <f aca="false">MROUND(D3,0.4)</f>
        <v>2</v>
      </c>
      <c r="K3" s="34" t="n">
        <f aca="false">FLOOR(D3,0.4,1)</f>
        <v>2</v>
      </c>
      <c r="L3" s="34" t="n">
        <f aca="false">CEILING(D3,0.4,1)</f>
        <v>2.4</v>
      </c>
    </row>
    <row r="4" customFormat="false" ht="12.8" hidden="false" customHeight="false" outlineLevel="0" collapsed="false">
      <c r="A4" s="47" t="s">
        <v>63</v>
      </c>
      <c r="B4" s="45" t="n">
        <v>2.9</v>
      </c>
      <c r="C4" s="48" t="n">
        <v>0.0605</v>
      </c>
      <c r="D4" s="33" t="n">
        <f aca="false">B4*(1+C4)</f>
        <v>3.07545</v>
      </c>
      <c r="E4" s="35" t="n">
        <f aca="false">ROUND(D4,2)</f>
        <v>3.08</v>
      </c>
      <c r="F4" s="35" t="n">
        <f aca="false">ROUNDDOWN(D4,1)</f>
        <v>3</v>
      </c>
      <c r="G4" s="34" t="n">
        <f aca="false">ROUNDUP(D4,1)</f>
        <v>3.1</v>
      </c>
      <c r="H4" s="34" t="n">
        <f aca="false">TRUNC(D4,1)</f>
        <v>3</v>
      </c>
      <c r="I4" s="34" t="n">
        <f aca="false">ROUND(D4*2,1)/2</f>
        <v>3.1</v>
      </c>
      <c r="J4" s="34" t="n">
        <f aca="false">MROUND(D4,0.4)</f>
        <v>3.2</v>
      </c>
      <c r="K4" s="34" t="n">
        <f aca="false">FLOOR(D4,0.4,1)</f>
        <v>2.8</v>
      </c>
      <c r="L4" s="34" t="n">
        <f aca="false">CEILING(D4,0.4,1)</f>
        <v>3.2</v>
      </c>
    </row>
    <row r="5" customFormat="false" ht="12.8" hidden="false" customHeight="false" outlineLevel="0" collapsed="false">
      <c r="A5" s="47" t="s">
        <v>64</v>
      </c>
      <c r="B5" s="45" t="n">
        <v>4.75</v>
      </c>
      <c r="C5" s="48" t="n">
        <v>0.0605</v>
      </c>
      <c r="D5" s="33" t="n">
        <f aca="false">B5*(1+C5)</f>
        <v>5.037375</v>
      </c>
      <c r="E5" s="35" t="n">
        <f aca="false">ROUND(D5,2)</f>
        <v>5.04</v>
      </c>
      <c r="F5" s="35" t="n">
        <f aca="false">ROUNDDOWN(D5,1)</f>
        <v>5</v>
      </c>
      <c r="G5" s="34" t="n">
        <f aca="false">ROUNDUP(D5,1)</f>
        <v>5.1</v>
      </c>
      <c r="H5" s="34" t="n">
        <f aca="false">TRUNC(D5,1)</f>
        <v>5</v>
      </c>
      <c r="I5" s="34" t="n">
        <f aca="false">ROUND(D5*2,1)/2</f>
        <v>5.05</v>
      </c>
      <c r="J5" s="34" t="n">
        <f aca="false">MROUND(D5,0.4)</f>
        <v>5.2</v>
      </c>
      <c r="K5" s="34" t="n">
        <f aca="false">FLOOR(D5,0.4,1)</f>
        <v>4.8</v>
      </c>
      <c r="L5" s="34" t="n">
        <f aca="false">CEILING(D5,0.4,1)</f>
        <v>5.2</v>
      </c>
    </row>
    <row r="6" customFormat="false" ht="12.8" hidden="false" customHeight="false" outlineLevel="0" collapsed="false">
      <c r="A6" s="47" t="s">
        <v>65</v>
      </c>
      <c r="B6" s="45" t="n">
        <v>1.8</v>
      </c>
      <c r="C6" s="48" t="n">
        <v>0.0605</v>
      </c>
      <c r="D6" s="33" t="n">
        <f aca="false">B6*(1+C6)</f>
        <v>1.9089</v>
      </c>
      <c r="E6" s="35" t="n">
        <f aca="false">ROUND(D6,2)</f>
        <v>1.91</v>
      </c>
      <c r="F6" s="35" t="n">
        <f aca="false">ROUNDDOWN(D6,1)</f>
        <v>1.9</v>
      </c>
      <c r="G6" s="34" t="n">
        <f aca="false">ROUNDUP(D6,1)</f>
        <v>2</v>
      </c>
      <c r="H6" s="34" t="n">
        <f aca="false">TRUNC(D6,1)</f>
        <v>1.9</v>
      </c>
      <c r="I6" s="34" t="n">
        <f aca="false">ROUND(D6*2,1)/2</f>
        <v>1.9</v>
      </c>
      <c r="J6" s="34" t="n">
        <f aca="false">MROUND(D6,0.4)</f>
        <v>2</v>
      </c>
      <c r="K6" s="34" t="n">
        <f aca="false">FLOOR(D6,0.4,1)</f>
        <v>1.6</v>
      </c>
      <c r="L6" s="34" t="n">
        <f aca="false">CEILING(D6,0.4,1)</f>
        <v>2</v>
      </c>
    </row>
    <row r="7" customFormat="false" ht="12.8" hidden="false" customHeight="false" outlineLevel="0" collapsed="false">
      <c r="A7" s="47" t="s">
        <v>66</v>
      </c>
      <c r="B7" s="45" t="n">
        <f aca="false">5*0.59</f>
        <v>2.95</v>
      </c>
      <c r="C7" s="48" t="n">
        <v>0.0605</v>
      </c>
      <c r="D7" s="33" t="n">
        <f aca="false">B7*(1+C7)</f>
        <v>3.128475</v>
      </c>
      <c r="E7" s="35" t="n">
        <f aca="false">ROUND(D7,2)</f>
        <v>3.13</v>
      </c>
      <c r="F7" s="35" t="n">
        <f aca="false">ROUNDDOWN(D7,1)</f>
        <v>3.1</v>
      </c>
      <c r="G7" s="34" t="n">
        <f aca="false">ROUNDUP(D7,1)</f>
        <v>3.2</v>
      </c>
      <c r="H7" s="34" t="n">
        <f aca="false">TRUNC(D7,1)</f>
        <v>3.1</v>
      </c>
      <c r="I7" s="34" t="n">
        <f aca="false">ROUND(D7*2,1)/2</f>
        <v>3.15</v>
      </c>
      <c r="J7" s="34" t="n">
        <f aca="false">MROUND(D7,0.4)</f>
        <v>3.2</v>
      </c>
      <c r="K7" s="34" t="n">
        <f aca="false">FLOOR(D7,0.4,1)</f>
        <v>2.8</v>
      </c>
      <c r="L7" s="34" t="n">
        <f aca="false">CEILING(D7,0.4,1)</f>
        <v>3.2</v>
      </c>
    </row>
  </sheetData>
  <printOptions headings="false" gridLines="false" gridLinesSet="true" horizontalCentered="true" verticalCentered="false"/>
  <pageMargins left="0.429861111111111" right="0.542361111111111" top="1.16388888888889" bottom="1.025" header="0.7875" footer="0.787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&amp;LFonctions Arrondi, Tronque...</oddHeader>
    <oddFooter>&amp;L&amp;F&amp;CPage &amp;P&amp;R© www.formettic.be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4.72448979591837"/>
    <col collapsed="false" hidden="false" max="2" min="2" style="0" width="11.5663265306122"/>
    <col collapsed="false" hidden="false" max="3" min="3" style="0" width="24.5969387755102"/>
    <col collapsed="false" hidden="false" max="4" min="4" style="0" width="4.72448979591837"/>
    <col collapsed="false" hidden="false" max="5" min="5" style="0" width="11.5663265306122"/>
    <col collapsed="false" hidden="false" max="6" min="6" style="0" width="24.7295918367347"/>
    <col collapsed="false" hidden="false" max="1025" min="7" style="0" width="11.5663265306122"/>
  </cols>
  <sheetData>
    <row r="1" customFormat="false" ht="12.8" hidden="false" customHeight="false" outlineLevel="0" collapsed="false">
      <c r="A1" s="49" t="s">
        <v>67</v>
      </c>
      <c r="D1" s="49"/>
    </row>
    <row r="2" customFormat="false" ht="12.8" hidden="false" customHeight="false" outlineLevel="0" collapsed="false">
      <c r="A2" s="49"/>
      <c r="D2" s="49"/>
    </row>
    <row r="3" customFormat="false" ht="12.8" hidden="false" customHeight="false" outlineLevel="0" collapsed="false">
      <c r="A3" s="49" t="s">
        <v>68</v>
      </c>
      <c r="D3" s="49" t="s">
        <v>69</v>
      </c>
    </row>
    <row r="4" customFormat="false" ht="12.8" hidden="false" customHeight="false" outlineLevel="0" collapsed="false">
      <c r="A4" s="0" t="s">
        <v>70</v>
      </c>
      <c r="B4" s="50" t="n">
        <v>51.392</v>
      </c>
      <c r="C4" s="14" t="n">
        <f aca="false">TRUNC(B4,0)</f>
        <v>51</v>
      </c>
      <c r="D4" s="0" t="s">
        <v>70</v>
      </c>
      <c r="E4" s="50" t="n">
        <v>481.938</v>
      </c>
      <c r="F4" s="14" t="n">
        <f aca="false">ROUND(E4,1)</f>
        <v>481.9</v>
      </c>
    </row>
    <row r="5" customFormat="false" ht="12.8" hidden="false" customHeight="false" outlineLevel="0" collapsed="false">
      <c r="A5" s="0" t="s">
        <v>71</v>
      </c>
      <c r="B5" s="50" t="n">
        <v>950.492</v>
      </c>
      <c r="C5" s="14" t="n">
        <f aca="false">TRUNC(B5,0)</f>
        <v>950</v>
      </c>
      <c r="D5" s="0" t="s">
        <v>71</v>
      </c>
      <c r="E5" s="50" t="n">
        <v>173.371</v>
      </c>
      <c r="F5" s="14" t="n">
        <f aca="false">ROUND(E5,1)</f>
        <v>173.4</v>
      </c>
    </row>
    <row r="6" customFormat="false" ht="12.8" hidden="false" customHeight="false" outlineLevel="0" collapsed="false">
      <c r="A6" s="0" t="s">
        <v>72</v>
      </c>
      <c r="B6" s="50" t="n">
        <v>485.293</v>
      </c>
      <c r="C6" s="14" t="n">
        <f aca="false">TRUNC(B6,0)</f>
        <v>485</v>
      </c>
      <c r="D6" s="0" t="s">
        <v>72</v>
      </c>
      <c r="E6" s="50" t="n">
        <v>149.45</v>
      </c>
      <c r="F6" s="14" t="n">
        <f aca="false">ROUND(E6,1)</f>
        <v>149.5</v>
      </c>
    </row>
    <row r="7" customFormat="false" ht="12.8" hidden="false" customHeight="false" outlineLevel="0" collapsed="false">
      <c r="A7" s="0" t="s">
        <v>73</v>
      </c>
      <c r="B7" s="51" t="n">
        <v>782.88</v>
      </c>
      <c r="C7" s="14" t="n">
        <f aca="false">TRUNC(B7,0)</f>
        <v>782</v>
      </c>
      <c r="D7" s="0" t="s">
        <v>73</v>
      </c>
      <c r="E7" s="50" t="n">
        <v>148.194</v>
      </c>
      <c r="F7" s="14" t="n">
        <f aca="false">ROUND(E7,1)</f>
        <v>148.2</v>
      </c>
    </row>
    <row r="8" customFormat="false" ht="12.8" hidden="false" customHeight="false" outlineLevel="0" collapsed="false">
      <c r="A8" s="0" t="s">
        <v>74</v>
      </c>
      <c r="B8" s="50" t="n">
        <v>354.561</v>
      </c>
      <c r="C8" s="14" t="n">
        <f aca="false">TRUNC(B8,0)</f>
        <v>354</v>
      </c>
      <c r="D8" s="0" t="s">
        <v>74</v>
      </c>
      <c r="E8" s="50" t="n">
        <v>693.149</v>
      </c>
      <c r="F8" s="14" t="n">
        <f aca="false">ROUND(E8,1)</f>
        <v>693.1</v>
      </c>
    </row>
    <row r="9" customFormat="false" ht="12.8" hidden="false" customHeight="false" outlineLevel="0" collapsed="false">
      <c r="A9" s="0" t="s">
        <v>75</v>
      </c>
      <c r="B9" s="51" t="n">
        <v>539.43</v>
      </c>
      <c r="C9" s="14" t="n">
        <f aca="false">TRUNC(B9,0)</f>
        <v>539</v>
      </c>
      <c r="D9" s="0" t="s">
        <v>75</v>
      </c>
      <c r="E9" s="50" t="n">
        <v>483.193</v>
      </c>
      <c r="F9" s="14" t="n">
        <f aca="false">ROUND(E9,1)</f>
        <v>483.2</v>
      </c>
    </row>
    <row r="11" customFormat="false" ht="12.8" hidden="false" customHeight="false" outlineLevel="0" collapsed="false">
      <c r="A11" s="49" t="s">
        <v>76</v>
      </c>
      <c r="B11" s="50"/>
      <c r="D11" s="49" t="s">
        <v>77</v>
      </c>
      <c r="E11" s="50"/>
    </row>
    <row r="12" customFormat="false" ht="12.8" hidden="false" customHeight="false" outlineLevel="0" collapsed="false">
      <c r="A12" s="0" t="s">
        <v>70</v>
      </c>
      <c r="B12" s="52" t="n">
        <v>781.194349</v>
      </c>
      <c r="C12" s="53" t="n">
        <f aca="false">TRUNC(B12,3)</f>
        <v>781.194</v>
      </c>
      <c r="D12" s="0" t="s">
        <v>70</v>
      </c>
      <c r="E12" s="0" t="n">
        <v>6.99</v>
      </c>
      <c r="F12" s="14" t="n">
        <f aca="false">ROUND(E12,0)</f>
        <v>7</v>
      </c>
    </row>
    <row r="13" customFormat="false" ht="12.8" hidden="false" customHeight="false" outlineLevel="0" collapsed="false">
      <c r="A13" s="0" t="s">
        <v>71</v>
      </c>
      <c r="B13" s="50" t="n">
        <v>57428.128</v>
      </c>
      <c r="C13" s="53" t="n">
        <f aca="false">TRUNC(B13,3)</f>
        <v>57428.128</v>
      </c>
      <c r="D13" s="0" t="s">
        <v>71</v>
      </c>
      <c r="E13" s="54" t="n">
        <v>8.0011</v>
      </c>
      <c r="F13" s="14" t="n">
        <f aca="false">ROUND(E13,0)</f>
        <v>8</v>
      </c>
    </row>
    <row r="14" customFormat="false" ht="12.8" hidden="false" customHeight="false" outlineLevel="0" collapsed="false">
      <c r="A14" s="0" t="s">
        <v>72</v>
      </c>
      <c r="B14" s="55" t="n">
        <v>16.36237</v>
      </c>
      <c r="C14" s="53" t="n">
        <f aca="false">TRUNC(B14,3)</f>
        <v>16.362</v>
      </c>
      <c r="D14" s="0" t="s">
        <v>72</v>
      </c>
      <c r="E14" s="0" t="n">
        <v>164814.75</v>
      </c>
      <c r="F14" s="14" t="n">
        <f aca="false">ROUND(E14,0)</f>
        <v>164815</v>
      </c>
    </row>
    <row r="15" customFormat="false" ht="12.8" hidden="false" customHeight="false" outlineLevel="0" collapsed="false">
      <c r="A15" s="0" t="s">
        <v>73</v>
      </c>
      <c r="B15" s="50" t="n">
        <v>583981.361</v>
      </c>
      <c r="C15" s="53" t="n">
        <f aca="false">TRUNC(B15,3)</f>
        <v>583981.361</v>
      </c>
      <c r="D15" s="0" t="s">
        <v>73</v>
      </c>
      <c r="E15" s="13" t="n">
        <v>593381.301</v>
      </c>
      <c r="F15" s="14" t="n">
        <f aca="false">ROUND(E15,0)</f>
        <v>593381</v>
      </c>
    </row>
    <row r="16" customFormat="false" ht="12.8" hidden="false" customHeight="false" outlineLevel="0" collapsed="false">
      <c r="A16" s="0" t="s">
        <v>74</v>
      </c>
      <c r="B16" s="52" t="n">
        <v>47.124593</v>
      </c>
      <c r="C16" s="53" t="n">
        <f aca="false">TRUNC(B16,3)</f>
        <v>47.124</v>
      </c>
      <c r="D16" s="0" t="s">
        <v>74</v>
      </c>
      <c r="E16" s="13" t="n">
        <v>9.481</v>
      </c>
      <c r="F16" s="14" t="n">
        <f aca="false">ROUND(E16,0)</f>
        <v>9</v>
      </c>
    </row>
    <row r="17" customFormat="false" ht="12.8" hidden="false" customHeight="false" outlineLevel="0" collapsed="false">
      <c r="A17" s="0" t="s">
        <v>75</v>
      </c>
      <c r="B17" s="50" t="n">
        <v>593172.829</v>
      </c>
      <c r="C17" s="53" t="n">
        <f aca="false">TRUNC(B17,3)</f>
        <v>593172.829</v>
      </c>
      <c r="D17" s="0" t="s">
        <v>75</v>
      </c>
      <c r="E17" s="0" t="n">
        <v>359548.01</v>
      </c>
      <c r="F17" s="14" t="n">
        <f aca="false">ROUND(E17,0)</f>
        <v>359548</v>
      </c>
    </row>
    <row r="19" customFormat="false" ht="12.8" hidden="false" customHeight="false" outlineLevel="0" collapsed="false">
      <c r="A19" s="49" t="s">
        <v>78</v>
      </c>
      <c r="D19" s="49" t="s">
        <v>79</v>
      </c>
    </row>
    <row r="20" customFormat="false" ht="12.8" hidden="false" customHeight="false" outlineLevel="0" collapsed="false">
      <c r="A20" s="0" t="s">
        <v>70</v>
      </c>
      <c r="B20" s="56" t="n">
        <v>3.94</v>
      </c>
      <c r="C20" s="14" t="n">
        <f aca="false">ROUND(B20,0)</f>
        <v>4</v>
      </c>
      <c r="D20" s="0" t="s">
        <v>70</v>
      </c>
      <c r="E20" s="50" t="n">
        <v>435.195</v>
      </c>
      <c r="F20" s="57" t="n">
        <f aca="false">ROUND(E20,1)</f>
        <v>435.2</v>
      </c>
    </row>
    <row r="21" customFormat="false" ht="12.8" hidden="false" customHeight="false" outlineLevel="0" collapsed="false">
      <c r="A21" s="0" t="s">
        <v>71</v>
      </c>
      <c r="B21" s="58" t="n">
        <v>140.1</v>
      </c>
      <c r="C21" s="14" t="n">
        <f aca="false">ROUND(B21,0)</f>
        <v>140</v>
      </c>
      <c r="D21" s="0" t="s">
        <v>71</v>
      </c>
      <c r="E21" s="50" t="n">
        <v>249.403</v>
      </c>
      <c r="F21" s="57" t="n">
        <f aca="false">ROUND(E21,1)</f>
        <v>249.4</v>
      </c>
    </row>
    <row r="22" customFormat="false" ht="12.8" hidden="false" customHeight="false" outlineLevel="0" collapsed="false">
      <c r="A22" s="0" t="s">
        <v>72</v>
      </c>
      <c r="B22" s="50" t="n">
        <v>91.501</v>
      </c>
      <c r="C22" s="14" t="n">
        <f aca="false">ROUND(B22,0)</f>
        <v>92</v>
      </c>
      <c r="D22" s="0" t="s">
        <v>72</v>
      </c>
      <c r="E22" s="50" t="n">
        <v>742.953</v>
      </c>
      <c r="F22" s="57" t="n">
        <f aca="false">ROUND(E22,1)</f>
        <v>743</v>
      </c>
    </row>
    <row r="23" customFormat="false" ht="12.8" hidden="false" customHeight="false" outlineLevel="0" collapsed="false">
      <c r="A23" s="0" t="s">
        <v>73</v>
      </c>
      <c r="B23" s="58" t="n">
        <v>53.8</v>
      </c>
      <c r="C23" s="14" t="n">
        <f aca="false">ROUND(B23,0)</f>
        <v>54</v>
      </c>
      <c r="D23" s="0" t="s">
        <v>73</v>
      </c>
      <c r="E23" s="50" t="n">
        <v>303.198</v>
      </c>
      <c r="F23" s="57" t="n">
        <f aca="false">ROUND(E23,1)</f>
        <v>303.2</v>
      </c>
    </row>
    <row r="24" customFormat="false" ht="12.8" hidden="false" customHeight="false" outlineLevel="0" collapsed="false">
      <c r="A24" s="0" t="s">
        <v>74</v>
      </c>
      <c r="B24" s="58" t="n">
        <v>123.4</v>
      </c>
      <c r="C24" s="14" t="n">
        <f aca="false">ROUND(B24,0)</f>
        <v>123</v>
      </c>
      <c r="D24" s="0" t="s">
        <v>74</v>
      </c>
      <c r="E24" s="50" t="n">
        <v>572.105</v>
      </c>
      <c r="F24" s="57" t="n">
        <f aca="false">ROUND(E24,1)</f>
        <v>572.1</v>
      </c>
    </row>
    <row r="25" customFormat="false" ht="12.8" hidden="false" customHeight="false" outlineLevel="0" collapsed="false">
      <c r="A25" s="0" t="s">
        <v>75</v>
      </c>
      <c r="B25" s="51" t="n">
        <v>554.15</v>
      </c>
      <c r="C25" s="14" t="n">
        <f aca="false">ROUND(B25,0)</f>
        <v>554</v>
      </c>
      <c r="D25" s="0" t="s">
        <v>75</v>
      </c>
      <c r="E25" s="50" t="n">
        <v>938.812</v>
      </c>
      <c r="F25" s="57" t="n">
        <f aca="false">ROUND(E25,1)</f>
        <v>938.8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353</TotalTime>
  <Application>NeoOffice/2017.33$MacOSX_X86_64 NeoOffice_project/0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2016-05-01T14:56:17Z</dcterms:created>
  <dc:creator>Richard B</dc:creator>
  <dc:language>fr-BE</dc:language>
  <dcterms:modified xsi:type="dcterms:W3CDTF">2023-12-03T17:14:59Z</dcterms:modified>
  <cp:revision>85</cp:revision>
</cp:coreProperties>
</file>